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0490" windowHeight="7650"/>
  </bookViews>
  <sheets>
    <sheet name="2019"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5" i="1" l="1"/>
  <c r="H77" i="1"/>
  <c r="I77" i="1" s="1"/>
  <c r="H76" i="1"/>
  <c r="I76" i="1" s="1"/>
  <c r="H75" i="1"/>
  <c r="I75" i="1" s="1"/>
  <c r="H74" i="1"/>
  <c r="I74" i="1" s="1"/>
  <c r="H73" i="1"/>
  <c r="I73" i="1" s="1"/>
  <c r="H72" i="1"/>
  <c r="I72" i="1" s="1"/>
  <c r="H71" i="1"/>
  <c r="I71" i="1" s="1"/>
  <c r="L70" i="1"/>
  <c r="K70" i="1"/>
  <c r="J70" i="1"/>
  <c r="G70" i="1"/>
  <c r="F70" i="1"/>
  <c r="E70" i="1"/>
  <c r="H69" i="1"/>
  <c r="I69" i="1" s="1"/>
  <c r="H68" i="1"/>
  <c r="I68" i="1" s="1"/>
  <c r="H67" i="1"/>
  <c r="L66" i="1"/>
  <c r="K66" i="1"/>
  <c r="J66" i="1"/>
  <c r="G66" i="1"/>
  <c r="F66" i="1"/>
  <c r="E66" i="1"/>
  <c r="H65" i="1"/>
  <c r="I65" i="1" s="1"/>
  <c r="H64" i="1"/>
  <c r="I64" i="1" s="1"/>
  <c r="H63" i="1"/>
  <c r="I63" i="1" s="1"/>
  <c r="H62" i="1"/>
  <c r="I62" i="1" s="1"/>
  <c r="H61" i="1"/>
  <c r="I61" i="1" s="1"/>
  <c r="H60" i="1"/>
  <c r="I60" i="1" s="1"/>
  <c r="H59" i="1"/>
  <c r="L58" i="1"/>
  <c r="K58" i="1"/>
  <c r="J58" i="1"/>
  <c r="G58" i="1"/>
  <c r="F58" i="1"/>
  <c r="E58" i="1"/>
  <c r="H57" i="1"/>
  <c r="I57" i="1" s="1"/>
  <c r="H56" i="1"/>
  <c r="I56" i="1" s="1"/>
  <c r="H55" i="1"/>
  <c r="L54" i="1"/>
  <c r="K54" i="1"/>
  <c r="J54" i="1"/>
  <c r="G54" i="1"/>
  <c r="F54" i="1"/>
  <c r="E54" i="1"/>
  <c r="H53" i="1"/>
  <c r="I53" i="1" s="1"/>
  <c r="H52" i="1"/>
  <c r="I52" i="1" s="1"/>
  <c r="H51" i="1"/>
  <c r="I51" i="1" s="1"/>
  <c r="H50" i="1"/>
  <c r="I50" i="1" s="1"/>
  <c r="H49" i="1"/>
  <c r="I49" i="1" s="1"/>
  <c r="H48" i="1"/>
  <c r="I48" i="1" s="1"/>
  <c r="H47" i="1"/>
  <c r="I47" i="1" s="1"/>
  <c r="H46" i="1"/>
  <c r="I46" i="1" s="1"/>
  <c r="H45" i="1"/>
  <c r="L44" i="1"/>
  <c r="K44" i="1"/>
  <c r="J44" i="1"/>
  <c r="G44" i="1"/>
  <c r="F44" i="1"/>
  <c r="E44" i="1"/>
  <c r="I43" i="1"/>
  <c r="H43" i="1"/>
  <c r="J43" i="1" s="1"/>
  <c r="H42" i="1"/>
  <c r="I42" i="1" s="1"/>
  <c r="I41" i="1"/>
  <c r="H41" i="1"/>
  <c r="J41" i="1" s="1"/>
  <c r="H40" i="1"/>
  <c r="I40" i="1" s="1"/>
  <c r="I39" i="1"/>
  <c r="H39" i="1"/>
  <c r="J39" i="1" s="1"/>
  <c r="I38" i="1"/>
  <c r="H38" i="1"/>
  <c r="H37" i="1"/>
  <c r="I37" i="1" s="1"/>
  <c r="I36" i="1"/>
  <c r="H36" i="1"/>
  <c r="J36" i="1" s="1"/>
  <c r="H35" i="1"/>
  <c r="L34" i="1"/>
  <c r="K34" i="1"/>
  <c r="G34" i="1"/>
  <c r="F34" i="1"/>
  <c r="E34" i="1"/>
  <c r="H33" i="1"/>
  <c r="I33" i="1" s="1"/>
  <c r="H32" i="1"/>
  <c r="I32" i="1" s="1"/>
  <c r="I31" i="1"/>
  <c r="H31" i="1"/>
  <c r="J31" i="1" s="1"/>
  <c r="H30" i="1"/>
  <c r="I30" i="1" s="1"/>
  <c r="I29" i="1"/>
  <c r="H29" i="1"/>
  <c r="J29" i="1" s="1"/>
  <c r="I28" i="1"/>
  <c r="H28" i="1"/>
  <c r="I27" i="1"/>
  <c r="H27" i="1"/>
  <c r="H26" i="1"/>
  <c r="I26" i="1" s="1"/>
  <c r="H25" i="1"/>
  <c r="L24" i="1"/>
  <c r="K24" i="1"/>
  <c r="G24" i="1"/>
  <c r="F24" i="1"/>
  <c r="E24" i="1"/>
  <c r="H23" i="1"/>
  <c r="I23" i="1" s="1"/>
  <c r="I22" i="1"/>
  <c r="H22" i="1"/>
  <c r="J22" i="1" s="1"/>
  <c r="I21" i="1"/>
  <c r="H21" i="1"/>
  <c r="I20" i="1"/>
  <c r="H20" i="1"/>
  <c r="I19" i="1"/>
  <c r="H19" i="1"/>
  <c r="H18" i="1"/>
  <c r="I18" i="1" s="1"/>
  <c r="I17" i="1"/>
  <c r="H17" i="1"/>
  <c r="J17" i="1" s="1"/>
  <c r="I16" i="1"/>
  <c r="H16" i="1"/>
  <c r="I15" i="1"/>
  <c r="H15" i="1"/>
  <c r="L14" i="1"/>
  <c r="K14" i="1"/>
  <c r="H14" i="1"/>
  <c r="I14" i="1" s="1"/>
  <c r="G14" i="1"/>
  <c r="F14" i="1"/>
  <c r="E14" i="1"/>
  <c r="J13" i="1"/>
  <c r="H13" i="1"/>
  <c r="I13" i="1" s="1"/>
  <c r="J12" i="1"/>
  <c r="I12" i="1"/>
  <c r="H12" i="1"/>
  <c r="H11" i="1"/>
  <c r="I11" i="1" s="1"/>
  <c r="I10" i="1"/>
  <c r="H10" i="1"/>
  <c r="J10" i="1" s="1"/>
  <c r="H9" i="1"/>
  <c r="I9" i="1" s="1"/>
  <c r="H8" i="1"/>
  <c r="I8" i="1" s="1"/>
  <c r="I7" i="1"/>
  <c r="H7" i="1"/>
  <c r="J7" i="1" s="1"/>
  <c r="L6" i="1"/>
  <c r="L78" i="1" s="1"/>
  <c r="K6" i="1"/>
  <c r="G6" i="1"/>
  <c r="F6" i="1"/>
  <c r="E6" i="1"/>
  <c r="A2" i="1"/>
  <c r="I35" i="1" l="1"/>
  <c r="H34" i="1"/>
  <c r="I34" i="1" s="1"/>
  <c r="F78" i="1"/>
  <c r="H6" i="1"/>
  <c r="J9" i="1"/>
  <c r="J6" i="1" s="1"/>
  <c r="J11" i="1"/>
  <c r="J18" i="1"/>
  <c r="J14" i="1" s="1"/>
  <c r="E78" i="1"/>
  <c r="G78" i="1"/>
  <c r="K78" i="1"/>
  <c r="I25" i="1"/>
  <c r="H24" i="1"/>
  <c r="I24" i="1" s="1"/>
  <c r="J26" i="1"/>
  <c r="J24" i="1" s="1"/>
  <c r="J30" i="1"/>
  <c r="J35" i="1"/>
  <c r="J37" i="1"/>
  <c r="J40" i="1"/>
  <c r="J42" i="1"/>
  <c r="I45" i="1"/>
  <c r="H44" i="1"/>
  <c r="I55" i="1"/>
  <c r="H54" i="1"/>
  <c r="I54" i="1" s="1"/>
  <c r="I59" i="1"/>
  <c r="H58" i="1"/>
  <c r="I58" i="1" s="1"/>
  <c r="I67" i="1"/>
  <c r="H66" i="1"/>
  <c r="H70" i="1"/>
  <c r="J34" i="1" l="1"/>
  <c r="J78" i="1"/>
  <c r="C84" i="1"/>
  <c r="I70" i="1"/>
  <c r="C86" i="1"/>
  <c r="I66" i="1"/>
  <c r="C83" i="1"/>
  <c r="I44" i="1"/>
  <c r="H78" i="1"/>
  <c r="I78" i="1" s="1"/>
  <c r="I6" i="1"/>
  <c r="C82" i="1"/>
  <c r="C87" i="1" l="1"/>
  <c r="D85" i="1" s="1"/>
  <c r="D86" i="1"/>
  <c r="D84" i="1" l="1"/>
  <c r="D83" i="1"/>
  <c r="D82" i="1"/>
  <c r="D87" i="1" l="1"/>
</calcChain>
</file>

<file path=xl/comments1.xml><?xml version="1.0" encoding="utf-8"?>
<comments xmlns="http://schemas.openxmlformats.org/spreadsheetml/2006/main">
  <authors>
    <author>laura.uribe</author>
  </authors>
  <commentList>
    <comment ref="A3" authorId="0" shapeId="0">
      <text>
        <r>
          <rPr>
            <sz val="10"/>
            <color indexed="81"/>
            <rFont val="Tahoma"/>
            <family val="2"/>
          </rPr>
          <t xml:space="preserve">Los presupuesto de egresos deben contener…..
a) La información detallada de la situación hacendaria del municipio durante el último ejercicio fiscal, con las conidicones previstas para el próximo (Art. 79 fracc.II inciso a de la LGAPM)
</t>
        </r>
      </text>
    </comment>
    <comment ref="B82" authorId="0" shapeId="0">
      <text>
        <r>
          <rPr>
            <sz val="10"/>
            <color indexed="81"/>
            <rFont val="Tahoma"/>
            <family val="2"/>
          </rPr>
          <t xml:space="preserve">Son los gastos de consumo y/o operación, el arrendamiento de la propiedad y las transferencias otorgadas a los otros componentes institucionales del sistema económico para financiar gastos de esas características
</t>
        </r>
      </text>
    </comment>
    <comment ref="B83" authorId="0" shapeId="0">
      <text>
        <r>
          <rPr>
            <sz val="10"/>
            <color indexed="81"/>
            <rFont val="Tahoma"/>
            <family val="2"/>
          </rPr>
          <t xml:space="preserve">Son los gastos destinados a la inversión de capital y las transferencias a los otros componentes institucionales del sistema económico que se efectúan para financias gastos de éstos con tal propósito
</t>
        </r>
      </text>
    </comment>
    <comment ref="B84" authorId="0" shapeId="0">
      <text>
        <r>
          <rPr>
            <sz val="10"/>
            <color indexed="81"/>
            <rFont val="Tahoma"/>
            <family val="2"/>
          </rPr>
          <t xml:space="preserve">Comprende la amortización de la deuda adquirida y disminución de pasivos con el sector privado, público y externo
</t>
        </r>
      </text>
    </comment>
    <comment ref="B85" authorId="0" shapeId="0">
      <text>
        <r>
          <rPr>
            <sz val="10"/>
            <color indexed="81"/>
            <rFont val="Tahoma"/>
            <family val="2"/>
          </rPr>
          <t xml:space="preserve">Comprende la amortización de la deuda adquirida y disminución de pasivos con el sector privado, público y externo
</t>
        </r>
      </text>
    </comment>
    <comment ref="B86" authorId="0" shapeId="0">
      <text>
        <r>
          <rPr>
            <sz val="10"/>
            <color indexed="81"/>
            <rFont val="Tahoma"/>
            <family val="2"/>
          </rPr>
          <t xml:space="preserve">Comprende la amortización de la deuda adquirida y disminución de pasivos con el sector privado, público y externo
</t>
        </r>
      </text>
    </comment>
  </commentList>
</comments>
</file>

<file path=xl/sharedStrings.xml><?xml version="1.0" encoding="utf-8"?>
<sst xmlns="http://schemas.openxmlformats.org/spreadsheetml/2006/main" count="95" uniqueCount="95">
  <si>
    <t xml:space="preserve">PROYECCIONES Y RESULTADOS DE EGRESOS LDF  - 2019
</t>
  </si>
  <si>
    <t>CONCEPTOS</t>
  </si>
  <si>
    <t>EJERCICIO 2016</t>
  </si>
  <si>
    <t>EJERCICIO 2017</t>
  </si>
  <si>
    <t>EJERCICIO 2018</t>
  </si>
  <si>
    <t>ESTIMACIÓN  2019</t>
  </si>
  <si>
    <t>VARIACIÓN  2018- 2019</t>
  </si>
  <si>
    <t>EJERCICIO 2020</t>
  </si>
  <si>
    <t>EJERCICIO 2021</t>
  </si>
  <si>
    <t>EJERCICIO 2022</t>
  </si>
  <si>
    <t xml:space="preserve">E G R E S O S </t>
  </si>
  <si>
    <t>SERVICIOS PERSONALES</t>
  </si>
  <si>
    <t>Remuneraciones al Personal de Carácter Permanente</t>
  </si>
  <si>
    <t>Remuneraciones al Personal de Carácter Transitorio</t>
  </si>
  <si>
    <t>Remuneraciones Adicionales Especiales</t>
  </si>
  <si>
    <t>Seguridad Social</t>
  </si>
  <si>
    <t>Otras Prestaciones Sociales y Económicas</t>
  </si>
  <si>
    <t>Previsiones</t>
  </si>
  <si>
    <t>Pago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</si>
  <si>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</si>
  <si>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</si>
  <si>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</si>
  <si>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</si>
  <si>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</si>
  <si>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</si>
  <si>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</si>
  <si>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</si>
  <si>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de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</si>
  <si>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</si>
  <si>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</si>
  <si>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</si>
  <si>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</si>
  <si>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</si>
  <si>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</si>
  <si>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</si>
  <si>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</si>
  <si>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</si>
  <si>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</si>
  <si>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</si>
  <si>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</si>
  <si>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</si>
  <si>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</si>
  <si>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Susbsidios y Subvenciones</t>
  </si>
  <si>
    <t>Ayudas Sociales</t>
  </si>
  <si>
    <t>Pensiones y Jubilaciones</t>
  </si>
  <si>
    <t>Transferencias a Fideicomisos, Mandatos y Análogos</t>
  </si>
  <si>
    <t>Transferencias a la Seguridad Social</t>
  </si>
  <si>
    <t>Donativos</t>
  </si>
  <si>
    <t>Transferencias al Exterior</t>
  </si>
  <si>
    <t>BIENES MUEBLES, INMUEBLES E INTANGIBLES</t>
  </si>
  <si>
    <t>Mobiliario y Equipo de Administración</t>
  </si>
  <si>
    <t>Mobiliario y Equipo Educacional y Recreativo</t>
  </si>
  <si>
    <t>Equiipo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</si>
  <si>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</si>
  <si>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</si>
  <si>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</si>
  <si>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</si>
  <si>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</si>
  <si>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</si>
  <si>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</si>
  <si>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</si>
  <si>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de Dominio Propios</t>
  </si>
  <si>
    <t>Proyectos Productivos y Acciones de Fomento</t>
  </si>
  <si>
    <t>INVERSIONES FINANCIERAS Y OTRAS PROVISIONES</t>
  </si>
  <si>
    <t>Inversiones para el Fomento de Actividades Productivas</t>
  </si>
  <si>
    <t>Acciones y Participaciones de Capital</t>
  </si>
  <si>
    <t>Compra de Títulos y Valores</t>
  </si>
  <si>
    <t>Conseción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</si>
  <si>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</si>
  <si>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</si>
  <si>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</si>
  <si>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</si>
  <si>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</si>
  <si>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</si>
  <si>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</si>
  <si>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</si>
  <si>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</si>
  <si>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</si>
  <si>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</si>
  <si>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</si>
  <si>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</si>
  <si>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</si>
  <si>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</si>
  <si>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 EGRESOS</t>
  </si>
  <si>
    <t>CLASIFICACIÓN POR TIPO DE GASTO (CTG)</t>
  </si>
  <si>
    <t>TG</t>
  </si>
  <si>
    <t>DESCRIPCIÓN</t>
  </si>
  <si>
    <t>ESTIMACIÓN</t>
  </si>
  <si>
    <t>%</t>
  </si>
  <si>
    <t>GASTO CORRIENTE</t>
  </si>
  <si>
    <t>GASTO DE CAPITAL</t>
  </si>
  <si>
    <t>AMORTIZACIÓN DE LA DEUDA Y DISMINUCIÓN DE PASIVOS</t>
  </si>
  <si>
    <t>PENSIONES Y JUBILACIONES</t>
  </si>
  <si>
    <t>PARTICIPACIONES</t>
  </si>
  <si>
    <t>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</si>
</sst>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_ ;\-0\ "/>
  </numFmts>
  <fonts count="15" x14ac:knownFonts="1">
    <font>
      <sz val="11"/>
      <color theme="1"/>
      <name val="Calibri"/>
      <family val="2"/>
      <scheme val="minor"/>
    </font>
    <font>
      <sz val="11"/>
      <color theme="1"/>
      <name val="Calibri"/>
      <family val="2"/>
      <scheme val="minor"/>
    </font>
    <font>
      <b/>
      <sz val="20"/>
      <color theme="1"/>
      <name val="Calibri"/>
      <family val="2"/>
      <scheme val="minor"/>
    </font>
    <font>
      <b/>
      <sz val="16"/>
      <color theme="1"/>
      <name val="Calibri"/>
      <family val="2"/>
      <scheme val="minor"/>
    </font>
    <font>
      <sz val="10"/>
      <name val="Arial"/>
      <family val="2"/>
    </font>
    <font>
      <b/>
      <sz val="12"/>
      <name val="Calibri"/>
      <family val="2"/>
      <scheme val="minor"/>
    </font>
    <font>
      <sz val="12"/>
      <color theme="1"/>
      <name val="Calibri"/>
      <family val="2"/>
      <scheme val="minor"/>
    </font>
    <font>
      <sz val="12"/>
      <name val="Calibri"/>
      <family val="2"/>
      <scheme val="minor"/>
    </font>
    <font>
      <b/>
      <i/>
      <sz val="12"/>
      <name val="Calibri"/>
      <family val="2"/>
      <scheme val="minor"/>
    </font>
    <font>
      <b/>
      <sz val="12"/>
      <color theme="1"/>
      <name val="Calibri"/>
      <family val="2"/>
      <scheme val="minor"/>
    </font>
    <font>
      <b/>
      <sz val="11"/>
      <name val="Calibri"/>
      <family val="2"/>
      <scheme val="minor"/>
    </font>
    <font>
      <sz val="10"/>
      <color theme="1"/>
      <name val="Calibri"/>
      <family val="2"/>
      <scheme val="minor"/>
    </font>
    <font>
      <sz val="11"/>
      <name val="Calibri"/>
      <family val="2"/>
      <scheme val="minor"/>
    </font>
    <font>
      <b/>
      <i/>
      <sz val="11"/>
      <name val="Calibri"/>
      <family val="2"/>
      <scheme val="minor"/>
    </font>
    <font>
      <sz val="10"/>
      <color indexed="81"/>
      <name val="Tahoma"/>
      <family val="2"/>
    </font>
  </fonts>
  <fills count="5">
    <fill>
      <patternFill patternType="none"/>
    </fill>
    <fill>
      <patternFill patternType="gray125"/>
    </fill>
    <fill>
      <patternFill patternType="solid">
        <fgColor rgb="FF00A79D"/>
        <bgColor indexed="64"/>
      </patternFill>
    </fill>
    <fill>
      <patternFill patternType="solid">
        <fgColor theme="0"/>
        <bgColor indexed="64"/>
      </patternFill>
    </fill>
    <fill>
      <patternFill patternType="solid">
        <fgColor rgb="FFFFF2D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rgb="FF92D050"/>
      </right>
      <top style="thin">
        <color indexed="64"/>
      </top>
      <bottom style="thin">
        <color rgb="FF92D050"/>
      </bottom>
      <diagonal/>
    </border>
    <border>
      <left style="thin">
        <color rgb="FF92D050"/>
      </left>
      <right style="thin">
        <color rgb="FF92D050"/>
      </right>
      <top style="thin">
        <color indexed="64"/>
      </top>
      <bottom style="thin">
        <color rgb="FF92D050"/>
      </bottom>
      <diagonal/>
    </border>
    <border>
      <left style="thin">
        <color rgb="FF92D050"/>
      </left>
      <right style="thin">
        <color indexed="64"/>
      </right>
      <top style="thin">
        <color indexed="64"/>
      </top>
      <bottom style="thin">
        <color rgb="FF92D050"/>
      </bottom>
      <diagonal/>
    </border>
    <border>
      <left style="thin">
        <color indexed="64"/>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style="thin">
        <color rgb="FF92D050"/>
      </left>
      <right style="thin">
        <color indexed="64"/>
      </right>
      <top style="thin">
        <color rgb="FF92D050"/>
      </top>
      <bottom style="thin">
        <color rgb="FF92D050"/>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style="thin">
        <color rgb="FF92D050"/>
      </right>
      <top/>
      <bottom style="thin">
        <color rgb="FF92D050"/>
      </bottom>
      <diagonal/>
    </border>
    <border>
      <left style="thin">
        <color rgb="FF92D050"/>
      </left>
      <right style="thin">
        <color rgb="FF92D050"/>
      </right>
      <top/>
      <bottom style="thin">
        <color rgb="FF92D050"/>
      </bottom>
      <diagonal/>
    </border>
    <border>
      <left style="thin">
        <color indexed="64"/>
      </left>
      <right style="thin">
        <color rgb="FF92D050"/>
      </right>
      <top style="thin">
        <color rgb="FF92D050"/>
      </top>
      <bottom/>
      <diagonal/>
    </border>
    <border>
      <left style="thin">
        <color rgb="FF92D050"/>
      </left>
      <right style="thin">
        <color rgb="FF92D050"/>
      </right>
      <top style="thin">
        <color rgb="FF92D050"/>
      </top>
      <bottom/>
      <diagonal/>
    </border>
    <border>
      <left style="thin">
        <color indexed="64"/>
      </left>
      <right style="thin">
        <color rgb="FF92D050"/>
      </right>
      <top style="thin">
        <color rgb="FF92D050"/>
      </top>
      <bottom style="thin">
        <color indexed="64"/>
      </bottom>
      <diagonal/>
    </border>
    <border>
      <left style="thin">
        <color rgb="FF92D050"/>
      </left>
      <right style="thin">
        <color rgb="FF92D050"/>
      </right>
      <top style="thin">
        <color rgb="FF92D050"/>
      </top>
      <bottom style="thin">
        <color indexed="64"/>
      </bottom>
      <diagonal/>
    </border>
    <border>
      <left style="thin">
        <color rgb="FF92D050"/>
      </left>
      <right style="thin">
        <color indexed="64"/>
      </right>
      <top style="thin">
        <color rgb="FF92D050"/>
      </top>
      <bottom style="thin">
        <color indexed="64"/>
      </bottom>
      <diagonal/>
    </border>
    <border>
      <left/>
      <right/>
      <top style="thin">
        <color indexed="64"/>
      </top>
      <bottom/>
      <diagonal/>
    </border>
    <border>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6"/>
      </left>
      <right style="thin">
        <color theme="6"/>
      </right>
      <top style="thin">
        <color theme="6"/>
      </top>
      <bottom style="thin">
        <color theme="6"/>
      </bottom>
      <diagonal/>
    </border>
  </borders>
  <cellStyleXfs count="3">
    <xf numFmtId="0" fontId="0" fillId="0" borderId="0"/>
    <xf numFmtId="9" fontId="1" fillId="0" borderId="0" applyFont="0" applyFill="0" applyBorder="0" applyAlignment="0" applyProtection="0"/>
    <xf numFmtId="0" fontId="4" fillId="0" borderId="0"/>
  </cellStyleXfs>
  <cellXfs count="67">
    <xf numFmtId="0" fontId="0" fillId="0" borderId="0" xfId="0"/>
    <xf numFmtId="0" fontId="2" fillId="0" borderId="0" xfId="0" applyFont="1" applyFill="1" applyBorder="1" applyAlignment="1" applyProtection="1">
      <alignment horizontal="center" vertical="top" wrapText="1"/>
    </xf>
    <xf numFmtId="0" fontId="3" fillId="0" borderId="0" xfId="0" applyFont="1" applyFill="1" applyBorder="1" applyAlignment="1" applyProtection="1">
      <alignment horizontal="left" vertical="center"/>
    </xf>
    <xf numFmtId="0" fontId="5" fillId="2" borderId="1" xfId="2" applyFont="1" applyFill="1" applyBorder="1" applyAlignment="1" applyProtection="1">
      <alignment horizontal="center" vertical="center"/>
    </xf>
    <xf numFmtId="3" fontId="5" fillId="2" borderId="1" xfId="2" applyNumberFormat="1" applyFont="1" applyFill="1" applyBorder="1" applyAlignment="1" applyProtection="1">
      <alignment horizontal="center" vertical="center" wrapText="1"/>
    </xf>
    <xf numFmtId="3" fontId="5" fillId="2" borderId="2" xfId="2" applyNumberFormat="1" applyFont="1" applyFill="1" applyBorder="1" applyAlignment="1" applyProtection="1">
      <alignment horizontal="center" vertical="center" wrapText="1"/>
    </xf>
    <xf numFmtId="1" fontId="5" fillId="2" borderId="1" xfId="2" applyNumberFormat="1" applyFont="1" applyFill="1" applyBorder="1" applyAlignment="1" applyProtection="1">
      <alignment horizontal="center" vertical="center" wrapText="1"/>
    </xf>
    <xf numFmtId="0" fontId="5" fillId="3" borderId="3" xfId="2" applyFont="1" applyFill="1" applyBorder="1" applyAlignment="1" applyProtection="1">
      <alignment vertical="center"/>
    </xf>
    <xf numFmtId="0" fontId="5" fillId="3" borderId="0" xfId="2" applyFont="1" applyFill="1" applyBorder="1" applyAlignment="1" applyProtection="1">
      <alignment vertical="center"/>
    </xf>
    <xf numFmtId="0" fontId="5" fillId="3" borderId="4" xfId="2" applyFont="1" applyFill="1" applyBorder="1" applyAlignment="1" applyProtection="1">
      <alignment vertical="center"/>
    </xf>
    <xf numFmtId="0" fontId="6" fillId="0" borderId="0" xfId="0" applyFont="1" applyFill="1" applyBorder="1" applyProtection="1"/>
    <xf numFmtId="0" fontId="6" fillId="0" borderId="4" xfId="0" applyFont="1" applyFill="1" applyBorder="1" applyProtection="1"/>
    <xf numFmtId="164" fontId="5" fillId="2" borderId="5" xfId="0" applyNumberFormat="1" applyFont="1" applyFill="1" applyBorder="1" applyAlignment="1" applyProtection="1">
      <alignment horizontal="center" vertical="center"/>
    </xf>
    <xf numFmtId="0" fontId="5" fillId="2" borderId="6" xfId="0" applyFont="1" applyFill="1" applyBorder="1" applyAlignment="1" applyProtection="1">
      <alignment horizontal="left" vertical="center" wrapText="1"/>
    </xf>
    <xf numFmtId="37" fontId="5" fillId="2" borderId="6" xfId="2" applyNumberFormat="1" applyFont="1" applyFill="1" applyBorder="1" applyAlignment="1" applyProtection="1">
      <alignment vertical="center"/>
    </xf>
    <xf numFmtId="37" fontId="5" fillId="2" borderId="5" xfId="2" applyNumberFormat="1" applyFont="1" applyFill="1" applyBorder="1" applyAlignment="1" applyProtection="1">
      <alignment vertical="center"/>
    </xf>
    <xf numFmtId="9" fontId="5" fillId="2" borderId="7" xfId="1" applyNumberFormat="1" applyFont="1" applyFill="1" applyBorder="1" applyAlignment="1" applyProtection="1">
      <alignment horizontal="center" vertical="center"/>
    </xf>
    <xf numFmtId="0" fontId="7" fillId="0" borderId="8" xfId="2" applyFont="1" applyFill="1" applyBorder="1" applyAlignment="1" applyProtection="1">
      <alignment horizontal="center" vertical="center"/>
    </xf>
    <xf numFmtId="0" fontId="7" fillId="0" borderId="9" xfId="2" applyFont="1" applyFill="1" applyBorder="1" applyAlignment="1" applyProtection="1">
      <alignment horizontal="left" vertical="center"/>
    </xf>
    <xf numFmtId="37" fontId="7" fillId="3" borderId="9" xfId="2" applyNumberFormat="1" applyFont="1" applyFill="1" applyBorder="1" applyAlignment="1" applyProtection="1">
      <alignment vertical="center"/>
      <protection locked="0"/>
    </xf>
    <xf numFmtId="37" fontId="7" fillId="4" borderId="8" xfId="2" applyNumberFormat="1" applyFont="1" applyFill="1" applyBorder="1" applyAlignment="1" applyProtection="1">
      <alignment vertical="center"/>
    </xf>
    <xf numFmtId="9" fontId="7" fillId="4" borderId="10" xfId="2" applyNumberFormat="1" applyFont="1" applyFill="1" applyBorder="1" applyAlignment="1" applyProtection="1">
      <alignment horizontal="center" vertical="center"/>
    </xf>
    <xf numFmtId="37" fontId="7" fillId="0" borderId="9" xfId="2" applyNumberFormat="1" applyFont="1" applyFill="1" applyBorder="1" applyAlignment="1" applyProtection="1">
      <alignment vertical="center"/>
      <protection locked="0"/>
    </xf>
    <xf numFmtId="0" fontId="7" fillId="0" borderId="11" xfId="2" applyFont="1" applyFill="1" applyBorder="1" applyAlignment="1" applyProtection="1">
      <alignment horizontal="left" vertical="center"/>
    </xf>
    <xf numFmtId="0" fontId="7" fillId="0" borderId="12" xfId="2" applyFont="1" applyFill="1" applyBorder="1" applyAlignment="1" applyProtection="1">
      <alignment horizontal="left" vertical="center"/>
    </xf>
    <xf numFmtId="0" fontId="7" fillId="0" borderId="13" xfId="2" applyFont="1" applyFill="1" applyBorder="1" applyAlignment="1" applyProtection="1">
      <alignment horizontal="left" vertical="center"/>
    </xf>
    <xf numFmtId="164" fontId="5" fillId="2" borderId="8" xfId="0" applyNumberFormat="1" applyFont="1" applyFill="1" applyBorder="1" applyAlignment="1" applyProtection="1">
      <alignment horizontal="center" vertical="center"/>
    </xf>
    <xf numFmtId="0" fontId="5" fillId="2" borderId="9" xfId="0" applyFont="1" applyFill="1" applyBorder="1" applyAlignment="1" applyProtection="1">
      <alignment horizontal="left" vertical="center" wrapText="1"/>
    </xf>
    <xf numFmtId="37" fontId="5" fillId="2" borderId="9" xfId="2" applyNumberFormat="1" applyFont="1" applyFill="1" applyBorder="1" applyAlignment="1" applyProtection="1">
      <alignment vertical="center"/>
    </xf>
    <xf numFmtId="37" fontId="5" fillId="2" borderId="8" xfId="2" applyNumberFormat="1" applyFont="1" applyFill="1" applyBorder="1" applyAlignment="1" applyProtection="1">
      <alignment vertical="center"/>
    </xf>
    <xf numFmtId="9" fontId="5" fillId="2" borderId="10" xfId="1" applyNumberFormat="1" applyFont="1" applyFill="1" applyBorder="1" applyAlignment="1" applyProtection="1">
      <alignment horizontal="center" vertical="center"/>
    </xf>
    <xf numFmtId="164" fontId="7" fillId="0" borderId="8" xfId="0" applyNumberFormat="1" applyFont="1" applyFill="1" applyBorder="1" applyAlignment="1" applyProtection="1">
      <alignment horizontal="center" vertical="center"/>
    </xf>
    <xf numFmtId="0" fontId="7" fillId="0" borderId="9"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164" fontId="7" fillId="0" borderId="14" xfId="0" applyNumberFormat="1" applyFont="1" applyFill="1" applyBorder="1" applyAlignment="1" applyProtection="1">
      <alignment horizontal="center" vertical="center"/>
    </xf>
    <xf numFmtId="0" fontId="7" fillId="0" borderId="15" xfId="0" applyFont="1" applyFill="1" applyBorder="1" applyAlignment="1" applyProtection="1">
      <alignment horizontal="left" vertical="center" wrapText="1"/>
    </xf>
    <xf numFmtId="37" fontId="7" fillId="3" borderId="15" xfId="2" applyNumberFormat="1" applyFont="1" applyFill="1" applyBorder="1" applyAlignment="1" applyProtection="1">
      <alignment vertical="center"/>
      <protection locked="0"/>
    </xf>
    <xf numFmtId="37" fontId="7" fillId="0" borderId="9" xfId="0" applyNumberFormat="1" applyFont="1" applyFill="1" applyBorder="1" applyAlignment="1" applyProtection="1">
      <alignment horizontal="right" vertical="center"/>
      <protection locked="0"/>
    </xf>
    <xf numFmtId="37" fontId="7" fillId="3" borderId="9" xfId="2" applyNumberFormat="1" applyFont="1" applyFill="1" applyBorder="1" applyAlignment="1" applyProtection="1">
      <alignment horizontal="right" vertical="center"/>
      <protection locked="0"/>
    </xf>
    <xf numFmtId="37" fontId="5" fillId="2" borderId="9" xfId="2" applyNumberFormat="1" applyFont="1" applyFill="1" applyBorder="1" applyAlignment="1" applyProtection="1">
      <alignment vertical="center"/>
      <protection locked="0"/>
    </xf>
    <xf numFmtId="164" fontId="7" fillId="0" borderId="16" xfId="0" applyNumberFormat="1" applyFont="1" applyFill="1" applyBorder="1" applyAlignment="1" applyProtection="1">
      <alignment horizontal="center" vertical="center"/>
    </xf>
    <xf numFmtId="0" fontId="7" fillId="0" borderId="17" xfId="0" applyFont="1" applyFill="1" applyBorder="1" applyAlignment="1" applyProtection="1">
      <alignment horizontal="left" vertical="center" wrapText="1"/>
    </xf>
    <xf numFmtId="37" fontId="7" fillId="0" borderId="17" xfId="2" applyNumberFormat="1" applyFont="1" applyFill="1" applyBorder="1" applyAlignment="1" applyProtection="1">
      <alignment vertical="center"/>
      <protection locked="0"/>
    </xf>
    <xf numFmtId="0" fontId="8" fillId="2" borderId="18" xfId="2" applyFont="1" applyFill="1" applyBorder="1" applyAlignment="1" applyProtection="1">
      <alignment horizontal="right"/>
    </xf>
    <xf numFmtId="0" fontId="8" fillId="2" borderId="19" xfId="2" applyFont="1" applyFill="1" applyBorder="1" applyAlignment="1" applyProtection="1">
      <alignment horizontal="right"/>
    </xf>
    <xf numFmtId="37" fontId="8" fillId="2" borderId="19" xfId="2" applyNumberFormat="1" applyFont="1" applyFill="1" applyBorder="1" applyProtection="1"/>
    <xf numFmtId="37" fontId="8" fillId="2" borderId="18" xfId="2" applyNumberFormat="1" applyFont="1" applyFill="1" applyBorder="1" applyProtection="1"/>
    <xf numFmtId="10" fontId="8" fillId="2" borderId="20" xfId="1" applyNumberFormat="1" applyFont="1" applyFill="1" applyBorder="1" applyAlignment="1" applyProtection="1">
      <alignment horizontal="center" vertical="center"/>
    </xf>
    <xf numFmtId="0" fontId="0" fillId="0" borderId="0" xfId="0" applyFont="1" applyFill="1" applyAlignment="1" applyProtection="1">
      <alignment horizontal="center"/>
    </xf>
    <xf numFmtId="0" fontId="9" fillId="0" borderId="21" xfId="0" applyFont="1" applyFill="1" applyBorder="1" applyAlignment="1" applyProtection="1">
      <alignment vertical="center"/>
    </xf>
    <xf numFmtId="0" fontId="0" fillId="0" borderId="0" xfId="0" applyFont="1" applyFill="1" applyProtection="1"/>
    <xf numFmtId="0" fontId="9" fillId="0" borderId="22" xfId="0" applyFont="1" applyFill="1" applyBorder="1" applyAlignment="1" applyProtection="1">
      <alignment horizontal="center" vertical="center"/>
    </xf>
    <xf numFmtId="0" fontId="9" fillId="0" borderId="0" xfId="0" applyFont="1" applyFill="1" applyAlignment="1" applyProtection="1"/>
    <xf numFmtId="0" fontId="10" fillId="2" borderId="23" xfId="0" applyFont="1" applyFill="1" applyBorder="1" applyAlignment="1" applyProtection="1">
      <alignment horizontal="center" vertical="center"/>
    </xf>
    <xf numFmtId="0" fontId="10" fillId="2" borderId="24" xfId="0" applyFont="1" applyFill="1" applyBorder="1" applyAlignment="1" applyProtection="1">
      <alignment horizontal="center" vertical="center"/>
    </xf>
    <xf numFmtId="41" fontId="10" fillId="2" borderId="24" xfId="0" applyNumberFormat="1" applyFont="1" applyFill="1" applyBorder="1" applyAlignment="1" applyProtection="1">
      <alignment horizontal="center" vertical="center"/>
    </xf>
    <xf numFmtId="9" fontId="10" fillId="2" borderId="25" xfId="0" applyNumberFormat="1"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11" fillId="0" borderId="26" xfId="0" applyFont="1" applyFill="1" applyBorder="1" applyAlignment="1" applyProtection="1">
      <alignment vertical="center" wrapText="1"/>
    </xf>
    <xf numFmtId="3" fontId="0" fillId="0" borderId="26" xfId="0" applyNumberFormat="1" applyFont="1" applyFill="1" applyBorder="1" applyAlignment="1" applyProtection="1">
      <alignment vertical="center"/>
    </xf>
    <xf numFmtId="0" fontId="0" fillId="0" borderId="26" xfId="0" applyNumberFormat="1" applyFont="1" applyFill="1" applyBorder="1" applyAlignment="1" applyProtection="1">
      <alignment horizontal="center" vertical="center"/>
    </xf>
    <xf numFmtId="0" fontId="12" fillId="2" borderId="23" xfId="0" applyFont="1" applyFill="1" applyBorder="1" applyAlignment="1" applyProtection="1">
      <alignment horizontal="center" vertical="center"/>
    </xf>
    <xf numFmtId="0" fontId="13" fillId="2" borderId="24" xfId="0" applyFont="1" applyFill="1" applyBorder="1" applyAlignment="1" applyProtection="1">
      <alignment horizontal="right" vertical="center" wrapText="1"/>
    </xf>
    <xf numFmtId="41" fontId="13" fillId="2" borderId="26" xfId="0" applyNumberFormat="1" applyFont="1" applyFill="1" applyBorder="1" applyAlignment="1" applyProtection="1">
      <alignment vertical="center"/>
    </xf>
    <xf numFmtId="10" fontId="13" fillId="2" borderId="26" xfId="0" applyNumberFormat="1" applyFont="1" applyFill="1" applyBorder="1" applyAlignment="1" applyProtection="1">
      <alignment vertical="center"/>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invertIfNegative val="0"/>
          <c:dPt>
            <c:idx val="1"/>
            <c:invertIfNegative val="0"/>
            <c:bubble3D val="0"/>
            <c:spPr>
              <a:solidFill>
                <a:srgbClr val="C00000"/>
              </a:solidFill>
            </c:spPr>
            <c:extLst>
              <c:ext xmlns:c16="http://schemas.microsoft.com/office/drawing/2014/chart" uri="{C3380CC4-5D6E-409C-BE32-E72D297353CC}">
                <c16:uniqueId val="{00000001-F461-46B1-A9F7-BFA417BAA6C9}"/>
              </c:ext>
            </c:extLst>
          </c:dPt>
          <c:dPt>
            <c:idx val="2"/>
            <c:invertIfNegative val="0"/>
            <c:bubble3D val="0"/>
            <c:spPr>
              <a:solidFill>
                <a:srgbClr val="009900"/>
              </a:solidFill>
            </c:spPr>
            <c:extLst>
              <c:ext xmlns:c16="http://schemas.microsoft.com/office/drawing/2014/chart" uri="{C3380CC4-5D6E-409C-BE32-E72D297353CC}">
                <c16:uniqueId val="{00000003-F461-46B1-A9F7-BFA417BAA6C9}"/>
              </c:ext>
            </c:extLst>
          </c:dPt>
          <c:val>
            <c:numRef>
              <c:f>'[1]PROYECCIONES EGRESOS'!$C$82:$C$86</c:f>
              <c:numCache>
                <c:formatCode>General</c:formatCode>
                <c:ptCount val="5"/>
                <c:pt idx="0">
                  <c:v>6135891.0199999996</c:v>
                </c:pt>
                <c:pt idx="1">
                  <c:v>270000</c:v>
                </c:pt>
                <c:pt idx="2">
                  <c:v>0</c:v>
                </c:pt>
                <c:pt idx="3">
                  <c:v>0</c:v>
                </c:pt>
                <c:pt idx="4">
                  <c:v>0</c:v>
                </c:pt>
              </c:numCache>
            </c:numRef>
          </c:val>
          <c:extLst>
            <c:ext xmlns:c16="http://schemas.microsoft.com/office/drawing/2014/chart" uri="{C3380CC4-5D6E-409C-BE32-E72D297353CC}">
              <c16:uniqueId val="{00000004-F461-46B1-A9F7-BFA417BAA6C9}"/>
            </c:ext>
          </c:extLst>
        </c:ser>
        <c:dLbls>
          <c:showLegendKey val="0"/>
          <c:showVal val="0"/>
          <c:showCatName val="0"/>
          <c:showSerName val="0"/>
          <c:showPercent val="0"/>
          <c:showBubbleSize val="0"/>
        </c:dLbls>
        <c:gapWidth val="18"/>
        <c:overlap val="90"/>
        <c:axId val="638427424"/>
        <c:axId val="638419264"/>
      </c:barChart>
      <c:catAx>
        <c:axId val="638427424"/>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s-MX"/>
          </a:p>
        </c:txPr>
        <c:crossAx val="638419264"/>
        <c:crosses val="autoZero"/>
        <c:auto val="1"/>
        <c:lblAlgn val="ctr"/>
        <c:lblOffset val="100"/>
        <c:noMultiLvlLbl val="0"/>
      </c:catAx>
      <c:valAx>
        <c:axId val="638419264"/>
        <c:scaling>
          <c:orientation val="minMax"/>
        </c:scaling>
        <c:delete val="1"/>
        <c:axPos val="l"/>
        <c:majorGridlines/>
        <c:numFmt formatCode="General" sourceLinked="1"/>
        <c:majorTickMark val="out"/>
        <c:minorTickMark val="none"/>
        <c:tickLblPos val="nextTo"/>
        <c:crossAx val="638427424"/>
        <c:crosses val="autoZero"/>
        <c:crossBetween val="between"/>
      </c:valAx>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38100</xdr:colOff>
      <xdr:row>80</xdr:row>
      <xdr:rowOff>0</xdr:rowOff>
    </xdr:from>
    <xdr:to>
      <xdr:col>8</xdr:col>
      <xdr:colOff>1704975</xdr:colOff>
      <xdr:row>87</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dor\Desktop\DIF%20SAYULA\DIF%20SAYULA%202018-2021\PRESUPUESTO%202019\PRESUPUEST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ÓN DE INGRESOS"/>
      <sheetName val="PRESUP.EGRESOS FUENTE FINANCIAM"/>
      <sheetName val="PROYECCIONES INGRESOS"/>
      <sheetName val="PROYECCIONES EGRESOS"/>
      <sheetName val="CLASIFIC.ADMINISTRATIVA"/>
      <sheetName val="CLASIFIC.FUNCIONAL DEL GASTO"/>
      <sheetName val="ESTUDIOS ACTUARIALES"/>
      <sheetName val="PLANTILLA  "/>
      <sheetName val=" CAT. FUNCION, SUB FUNCION"/>
    </sheetNames>
    <sheetDataSet>
      <sheetData sheetId="0" refreshError="1">
        <row r="2">
          <cell r="A2" t="str">
            <v>SISTEMA DIF DEL MUNICIPIO DE SAYULA JALISCO</v>
          </cell>
        </row>
      </sheetData>
      <sheetData sheetId="1" refreshError="1">
        <row r="7">
          <cell r="M7">
            <v>2119620.48</v>
          </cell>
        </row>
        <row r="12">
          <cell r="M12">
            <v>261702.96</v>
          </cell>
        </row>
        <row r="17">
          <cell r="M17">
            <v>577996.65</v>
          </cell>
        </row>
        <row r="26">
          <cell r="M26">
            <v>247085.62</v>
          </cell>
        </row>
        <row r="31">
          <cell r="M31">
            <v>149494.51999999999</v>
          </cell>
        </row>
        <row r="38">
          <cell r="M38">
            <v>0</v>
          </cell>
        </row>
        <row r="40">
          <cell r="M40">
            <v>0</v>
          </cell>
        </row>
        <row r="44">
          <cell r="M44">
            <v>199414.31</v>
          </cell>
        </row>
        <row r="53">
          <cell r="M53">
            <v>919999.94</v>
          </cell>
        </row>
        <row r="57">
          <cell r="M57">
            <v>0</v>
          </cell>
        </row>
        <row r="67">
          <cell r="M67">
            <v>0</v>
          </cell>
        </row>
        <row r="77">
          <cell r="M77">
            <v>9505</v>
          </cell>
        </row>
        <row r="85">
          <cell r="M85">
            <v>187224.48</v>
          </cell>
        </row>
        <row r="88">
          <cell r="M88">
            <v>18529.669999999998</v>
          </cell>
        </row>
        <row r="94">
          <cell r="M94">
            <v>0</v>
          </cell>
        </row>
        <row r="98">
          <cell r="M98">
            <v>33429.71</v>
          </cell>
        </row>
        <row r="109">
          <cell r="M109">
            <v>120292.82</v>
          </cell>
        </row>
        <row r="119">
          <cell r="M119">
            <v>0</v>
          </cell>
        </row>
        <row r="129">
          <cell r="M129">
            <v>60000</v>
          </cell>
        </row>
        <row r="139">
          <cell r="M139">
            <v>33100</v>
          </cell>
        </row>
        <row r="149">
          <cell r="M149">
            <v>65991.38</v>
          </cell>
        </row>
        <row r="159">
          <cell r="M159">
            <v>0</v>
          </cell>
        </row>
        <row r="167">
          <cell r="M167">
            <v>60000</v>
          </cell>
        </row>
        <row r="177">
          <cell r="M177">
            <v>130000</v>
          </cell>
        </row>
        <row r="183">
          <cell r="M183">
            <v>11091.14</v>
          </cell>
        </row>
        <row r="194">
          <cell r="M194">
            <v>0</v>
          </cell>
        </row>
        <row r="204">
          <cell r="M204">
            <v>0</v>
          </cell>
        </row>
        <row r="210">
          <cell r="M210">
            <v>0</v>
          </cell>
        </row>
        <row r="220">
          <cell r="M220">
            <v>931412.33999999985</v>
          </cell>
        </row>
        <row r="229">
          <cell r="M229">
            <v>0</v>
          </cell>
        </row>
        <row r="233">
          <cell r="M233">
            <v>0</v>
          </cell>
        </row>
        <row r="241">
          <cell r="M241">
            <v>0</v>
          </cell>
        </row>
        <row r="243">
          <cell r="M243">
            <v>0</v>
          </cell>
        </row>
        <row r="249">
          <cell r="M249">
            <v>0</v>
          </cell>
        </row>
        <row r="254">
          <cell r="M254">
            <v>24500</v>
          </cell>
        </row>
        <row r="261">
          <cell r="M261">
            <v>0</v>
          </cell>
        </row>
        <row r="266">
          <cell r="M266">
            <v>29500</v>
          </cell>
        </row>
        <row r="269">
          <cell r="M269">
            <v>0</v>
          </cell>
        </row>
        <row r="276">
          <cell r="M276">
            <v>0</v>
          </cell>
        </row>
        <row r="278">
          <cell r="M278">
            <v>0</v>
          </cell>
        </row>
        <row r="287">
          <cell r="M287">
            <v>0</v>
          </cell>
        </row>
        <row r="297">
          <cell r="M297">
            <v>0</v>
          </cell>
        </row>
        <row r="302">
          <cell r="M302">
            <v>15000</v>
          </cell>
        </row>
        <row r="313">
          <cell r="M313">
            <v>0</v>
          </cell>
        </row>
        <row r="322">
          <cell r="M322">
            <v>0</v>
          </cell>
        </row>
        <row r="331">
          <cell r="M331">
            <v>0</v>
          </cell>
        </row>
        <row r="335">
          <cell r="M335">
            <v>0</v>
          </cell>
        </row>
        <row r="338">
          <cell r="M338">
            <v>0</v>
          </cell>
        </row>
        <row r="348">
          <cell r="M348">
            <v>0</v>
          </cell>
        </row>
        <row r="355">
          <cell r="M355">
            <v>0</v>
          </cell>
        </row>
        <row r="365">
          <cell r="M365">
            <v>0</v>
          </cell>
        </row>
        <row r="375">
          <cell r="M375">
            <v>0</v>
          </cell>
        </row>
        <row r="378">
          <cell r="M378">
            <v>201000</v>
          </cell>
        </row>
        <row r="383">
          <cell r="M383">
            <v>0</v>
          </cell>
        </row>
        <row r="390">
          <cell r="M390">
            <v>0</v>
          </cell>
        </row>
        <row r="396">
          <cell r="M396">
            <v>0</v>
          </cell>
        </row>
        <row r="401">
          <cell r="M401">
            <v>0</v>
          </cell>
        </row>
        <row r="410">
          <cell r="M410">
            <v>0</v>
          </cell>
        </row>
        <row r="419">
          <cell r="M419">
            <v>0</v>
          </cell>
        </row>
        <row r="422">
          <cell r="M422">
            <v>0</v>
          </cell>
        </row>
        <row r="425">
          <cell r="M425">
            <v>0</v>
          </cell>
        </row>
        <row r="427">
          <cell r="M427">
            <v>0</v>
          </cell>
        </row>
        <row r="430">
          <cell r="M430">
            <v>0</v>
          </cell>
        </row>
      </sheetData>
      <sheetData sheetId="2" refreshError="1"/>
      <sheetData sheetId="3" refreshError="1">
        <row r="82">
          <cell r="C82">
            <v>6135891.0199999996</v>
          </cell>
        </row>
        <row r="83">
          <cell r="C83">
            <v>270000</v>
          </cell>
        </row>
        <row r="84">
          <cell r="C84">
            <v>0</v>
          </cell>
        </row>
        <row r="85">
          <cell r="C85">
            <v>0</v>
          </cell>
        </row>
        <row r="86">
          <cell r="C86">
            <v>0</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7"/>
  <sheetViews>
    <sheetView tabSelected="1" workbookViewId="0">
      <selection activeCell="M84" sqref="M84"/>
    </sheetView>
  </sheetViews>
  <sheetFormatPr baseColWidth="10" defaultRowHeight="15" x14ac:dyDescent="0.25"/>
  <cols>
    <col min="4" max="4" width="53" customWidth="1"/>
  </cols>
  <sheetData>
    <row r="1" spans="1:12" ht="26.25" x14ac:dyDescent="0.25">
      <c r="A1" s="1" t="s">
        <v>0</v>
      </c>
      <c r="B1" s="1"/>
      <c r="C1" s="1"/>
      <c r="D1" s="1"/>
      <c r="E1" s="1"/>
      <c r="F1" s="1"/>
      <c r="G1" s="1"/>
      <c r="H1" s="1"/>
      <c r="I1" s="1"/>
      <c r="J1" s="1"/>
      <c r="K1" s="1"/>
      <c r="L1" s="1"/>
    </row>
    <row r="2" spans="1:12" ht="21" x14ac:dyDescent="0.25">
      <c r="A2" s="2" t="str">
        <f>'[1]ESTIMACIÓN DE INGRESOS'!A2:C2</f>
        <v>SISTEMA DIF DEL MUNICIPIO DE SAYULA JALISCO</v>
      </c>
      <c r="B2" s="2"/>
      <c r="C2" s="2"/>
      <c r="D2" s="2"/>
      <c r="E2" s="2"/>
      <c r="F2" s="2"/>
      <c r="G2" s="2"/>
      <c r="H2" s="2"/>
      <c r="I2" s="2"/>
      <c r="J2" s="2"/>
      <c r="K2" s="2"/>
      <c r="L2" s="2"/>
    </row>
    <row r="3" spans="1:12" x14ac:dyDescent="0.25">
      <c r="A3" s="3" t="s">
        <v>1</v>
      </c>
      <c r="B3" s="3"/>
      <c r="C3" s="3"/>
      <c r="D3" s="3"/>
      <c r="E3" s="4" t="s">
        <v>2</v>
      </c>
      <c r="F3" s="4" t="s">
        <v>3</v>
      </c>
      <c r="G3" s="5" t="s">
        <v>4</v>
      </c>
      <c r="H3" s="4" t="s">
        <v>5</v>
      </c>
      <c r="I3" s="6" t="s">
        <v>6</v>
      </c>
      <c r="J3" s="4" t="s">
        <v>7</v>
      </c>
      <c r="K3" s="4" t="s">
        <v>8</v>
      </c>
      <c r="L3" s="4" t="s">
        <v>9</v>
      </c>
    </row>
    <row r="4" spans="1:12" x14ac:dyDescent="0.25">
      <c r="A4" s="3"/>
      <c r="B4" s="3"/>
      <c r="C4" s="3"/>
      <c r="D4" s="3"/>
      <c r="E4" s="4"/>
      <c r="F4" s="4"/>
      <c r="G4" s="5"/>
      <c r="H4" s="4"/>
      <c r="I4" s="6"/>
      <c r="J4" s="4"/>
      <c r="K4" s="4"/>
      <c r="L4" s="4"/>
    </row>
    <row r="5" spans="1:12" ht="15.75" x14ac:dyDescent="0.25">
      <c r="A5" s="7" t="s">
        <v>10</v>
      </c>
      <c r="B5" s="8"/>
      <c r="C5" s="8"/>
      <c r="D5" s="8"/>
      <c r="E5" s="8"/>
      <c r="F5" s="8"/>
      <c r="G5" s="8"/>
      <c r="H5" s="7"/>
      <c r="I5" s="9"/>
      <c r="J5" s="10"/>
      <c r="K5" s="10"/>
      <c r="L5" s="11"/>
    </row>
    <row r="6" spans="1:12" ht="15.75" x14ac:dyDescent="0.25">
      <c r="A6" s="12">
        <v>1000</v>
      </c>
      <c r="B6" s="13" t="s">
        <v>11</v>
      </c>
      <c r="C6" s="13"/>
      <c r="D6" s="13"/>
      <c r="E6" s="14">
        <f>SUM(E7:E13)</f>
        <v>0</v>
      </c>
      <c r="F6" s="14">
        <f>SUM(F7:F13)</f>
        <v>0</v>
      </c>
      <c r="G6" s="14">
        <f>SUM(G7:G13)</f>
        <v>3714662</v>
      </c>
      <c r="H6" s="15">
        <f>SUM(H7:H13)</f>
        <v>3355900.23</v>
      </c>
      <c r="I6" s="16" t="e">
        <f>H6/E6-1</f>
        <v>#DIV/0!</v>
      </c>
      <c r="J6" s="14">
        <f>SUM(J7:J13)</f>
        <v>3600136.1607999997</v>
      </c>
      <c r="K6" s="14">
        <f>SUM(K7:K13)</f>
        <v>0</v>
      </c>
      <c r="L6" s="14">
        <f>SUM(L7:L13)</f>
        <v>0</v>
      </c>
    </row>
    <row r="7" spans="1:12" ht="15.75" x14ac:dyDescent="0.25">
      <c r="A7" s="17">
        <v>1100</v>
      </c>
      <c r="B7" s="18" t="s">
        <v>12</v>
      </c>
      <c r="C7" s="18"/>
      <c r="D7" s="18"/>
      <c r="E7" s="19"/>
      <c r="F7" s="19"/>
      <c r="G7" s="19">
        <v>2170867</v>
      </c>
      <c r="H7" s="20">
        <f>'[1]PRESUP.EGRESOS FUENTE FINANCIAM'!M7</f>
        <v>2119620.48</v>
      </c>
      <c r="I7" s="21" t="e">
        <f>H7/E7-1</f>
        <v>#DIV/0!</v>
      </c>
      <c r="J7" s="19">
        <f>H7*1.04</f>
        <v>2204405.2992000002</v>
      </c>
      <c r="K7" s="19"/>
      <c r="L7" s="19"/>
    </row>
    <row r="8" spans="1:12" ht="15.75" x14ac:dyDescent="0.25">
      <c r="A8" s="17">
        <v>1200</v>
      </c>
      <c r="B8" s="18" t="s">
        <v>13</v>
      </c>
      <c r="C8" s="18"/>
      <c r="D8" s="18"/>
      <c r="E8" s="19"/>
      <c r="F8" s="19"/>
      <c r="G8" s="19">
        <v>480945</v>
      </c>
      <c r="H8" s="20">
        <f>'[1]PRESUP.EGRESOS FUENTE FINANCIAM'!M12</f>
        <v>261702.96</v>
      </c>
      <c r="I8" s="21" t="e">
        <f t="shared" ref="I8:I13" si="0">H8/E8-1</f>
        <v>#DIV/0!</v>
      </c>
      <c r="J8" s="19">
        <v>382171</v>
      </c>
      <c r="K8" s="19"/>
      <c r="L8" s="19"/>
    </row>
    <row r="9" spans="1:12" ht="15.75" x14ac:dyDescent="0.25">
      <c r="A9" s="17">
        <v>1300</v>
      </c>
      <c r="B9" s="18" t="s">
        <v>14</v>
      </c>
      <c r="C9" s="18"/>
      <c r="D9" s="18"/>
      <c r="E9" s="22"/>
      <c r="F9" s="22"/>
      <c r="G9" s="22">
        <v>552094</v>
      </c>
      <c r="H9" s="20">
        <f>'[1]PRESUP.EGRESOS FUENTE FINANCIAM'!M17</f>
        <v>577996.65</v>
      </c>
      <c r="I9" s="21" t="e">
        <f t="shared" si="0"/>
        <v>#DIV/0!</v>
      </c>
      <c r="J9" s="19">
        <f>H9*1.04</f>
        <v>601116.51600000006</v>
      </c>
      <c r="K9" s="22"/>
      <c r="L9" s="22"/>
    </row>
    <row r="10" spans="1:12" ht="15.75" x14ac:dyDescent="0.25">
      <c r="A10" s="17">
        <v>1400</v>
      </c>
      <c r="B10" s="18" t="s">
        <v>15</v>
      </c>
      <c r="C10" s="18"/>
      <c r="D10" s="18"/>
      <c r="E10" s="22"/>
      <c r="F10" s="22"/>
      <c r="G10" s="22">
        <v>280565</v>
      </c>
      <c r="H10" s="20">
        <f>'[1]PRESUP.EGRESOS FUENTE FINANCIAM'!M26</f>
        <v>247085.62</v>
      </c>
      <c r="I10" s="21" t="e">
        <f t="shared" si="0"/>
        <v>#DIV/0!</v>
      </c>
      <c r="J10" s="19">
        <f>H10*1.04</f>
        <v>256969.0448</v>
      </c>
      <c r="K10" s="22"/>
      <c r="L10" s="22"/>
    </row>
    <row r="11" spans="1:12" ht="15.75" x14ac:dyDescent="0.25">
      <c r="A11" s="17">
        <v>1500</v>
      </c>
      <c r="B11" s="18" t="s">
        <v>16</v>
      </c>
      <c r="C11" s="18"/>
      <c r="D11" s="18"/>
      <c r="E11" s="22"/>
      <c r="F11" s="22"/>
      <c r="G11" s="22">
        <v>230191</v>
      </c>
      <c r="H11" s="20">
        <f>'[1]PRESUP.EGRESOS FUENTE FINANCIAM'!M31</f>
        <v>149494.51999999999</v>
      </c>
      <c r="I11" s="21" t="e">
        <f t="shared" si="0"/>
        <v>#DIV/0!</v>
      </c>
      <c r="J11" s="19">
        <f>H11*1.04</f>
        <v>155474.3008</v>
      </c>
      <c r="K11" s="22"/>
      <c r="L11" s="22"/>
    </row>
    <row r="12" spans="1:12" ht="15.75" x14ac:dyDescent="0.25">
      <c r="A12" s="17">
        <v>1600</v>
      </c>
      <c r="B12" s="18" t="s">
        <v>17</v>
      </c>
      <c r="C12" s="18"/>
      <c r="D12" s="18"/>
      <c r="E12" s="22"/>
      <c r="F12" s="22"/>
      <c r="G12" s="22">
        <v>0</v>
      </c>
      <c r="H12" s="20">
        <f>'[1]PRESUP.EGRESOS FUENTE FINANCIAM'!M38</f>
        <v>0</v>
      </c>
      <c r="I12" s="21" t="e">
        <f t="shared" si="0"/>
        <v>#DIV/0!</v>
      </c>
      <c r="J12" s="19">
        <f t="shared" ref="J12:J13" si="1">G12*1.04</f>
        <v>0</v>
      </c>
      <c r="K12" s="22"/>
      <c r="L12" s="22"/>
    </row>
    <row r="13" spans="1:12" ht="15.75" x14ac:dyDescent="0.25">
      <c r="A13" s="17">
        <v>1700</v>
      </c>
      <c r="B13" s="23" t="s">
        <v>18</v>
      </c>
      <c r="C13" s="24"/>
      <c r="D13" s="25"/>
      <c r="E13" s="19"/>
      <c r="F13" s="19"/>
      <c r="G13" s="19">
        <v>0</v>
      </c>
      <c r="H13" s="20">
        <f>'[1]PRESUP.EGRESOS FUENTE FINANCIAM'!M40</f>
        <v>0</v>
      </c>
      <c r="I13" s="21" t="e">
        <f t="shared" si="0"/>
        <v>#DIV/0!</v>
      </c>
      <c r="J13" s="19">
        <f t="shared" si="1"/>
        <v>0</v>
      </c>
      <c r="K13" s="19"/>
      <c r="L13" s="19"/>
    </row>
    <row r="14" spans="1:12" ht="15.75" x14ac:dyDescent="0.25">
      <c r="A14" s="26">
        <v>2000</v>
      </c>
      <c r="B14" s="27" t="s">
        <v>19</v>
      </c>
      <c r="C14" s="27"/>
      <c r="D14" s="27"/>
      <c r="E14" s="28">
        <f>SUM(E15:E23)</f>
        <v>0</v>
      </c>
      <c r="F14" s="28">
        <f>SUM(F15:F23)</f>
        <v>0</v>
      </c>
      <c r="G14" s="28">
        <f>SUM(G15:G23)</f>
        <v>856131</v>
      </c>
      <c r="H14" s="29">
        <f>SUM(H15:H23)</f>
        <v>1368103.1099999999</v>
      </c>
      <c r="I14" s="30" t="e">
        <f>H14/E14-1</f>
        <v>#DIV/0!</v>
      </c>
      <c r="J14" s="28">
        <f>SUM(J15:J23)</f>
        <v>1369600</v>
      </c>
      <c r="K14" s="28">
        <f>SUM(K15:K23)</f>
        <v>0</v>
      </c>
      <c r="L14" s="28">
        <f>SUM(L15:L23)</f>
        <v>0</v>
      </c>
    </row>
    <row r="15" spans="1:12" ht="15.75" x14ac:dyDescent="0.25">
      <c r="A15" s="17">
        <v>2100</v>
      </c>
      <c r="B15" s="18" t="s">
        <v>20</v>
      </c>
      <c r="C15" s="18"/>
      <c r="D15" s="18"/>
      <c r="E15" s="19"/>
      <c r="F15" s="19"/>
      <c r="G15" s="19">
        <v>142473</v>
      </c>
      <c r="H15" s="20">
        <f>'[1]PRESUP.EGRESOS FUENTE FINANCIAM'!M44</f>
        <v>199414.31</v>
      </c>
      <c r="I15" s="21" t="e">
        <f>H15/E15-1</f>
        <v>#DIV/0!</v>
      </c>
      <c r="J15" s="19">
        <v>200000</v>
      </c>
      <c r="K15" s="19"/>
      <c r="L15" s="19"/>
    </row>
    <row r="16" spans="1:12" ht="15.75" x14ac:dyDescent="0.25">
      <c r="A16" s="17">
        <v>2200</v>
      </c>
      <c r="B16" s="18" t="s">
        <v>21</v>
      </c>
      <c r="C16" s="18"/>
      <c r="D16" s="18"/>
      <c r="E16" s="19"/>
      <c r="F16" s="19"/>
      <c r="G16" s="19">
        <v>531028</v>
      </c>
      <c r="H16" s="20">
        <f>'[1]PRESUP.EGRESOS FUENTE FINANCIAM'!M53</f>
        <v>919999.94</v>
      </c>
      <c r="I16" s="21" t="e">
        <f t="shared" ref="I16:I23" si="2">H16/E16-1</f>
        <v>#DIV/0!</v>
      </c>
      <c r="J16" s="19">
        <v>930000</v>
      </c>
      <c r="K16" s="19"/>
      <c r="L16" s="19"/>
    </row>
    <row r="17" spans="1:12" ht="15.75" x14ac:dyDescent="0.25">
      <c r="A17" s="17">
        <v>2300</v>
      </c>
      <c r="B17" s="18" t="s">
        <v>22</v>
      </c>
      <c r="C17" s="18"/>
      <c r="D17" s="18"/>
      <c r="E17" s="22"/>
      <c r="F17" s="22"/>
      <c r="G17" s="22">
        <v>0</v>
      </c>
      <c r="H17" s="20">
        <f>'[1]PRESUP.EGRESOS FUENTE FINANCIAM'!M57</f>
        <v>0</v>
      </c>
      <c r="I17" s="21" t="e">
        <f t="shared" si="2"/>
        <v>#DIV/0!</v>
      </c>
      <c r="J17" s="19">
        <f t="shared" ref="J17:J22" si="3">H17*1.04</f>
        <v>0</v>
      </c>
      <c r="K17" s="22"/>
      <c r="L17" s="22"/>
    </row>
    <row r="18" spans="1:12" ht="15.75" x14ac:dyDescent="0.25">
      <c r="A18" s="17">
        <v>2400</v>
      </c>
      <c r="B18" s="18" t="s">
        <v>23</v>
      </c>
      <c r="C18" s="18"/>
      <c r="D18" s="18"/>
      <c r="E18" s="22"/>
      <c r="F18" s="22"/>
      <c r="G18" s="22">
        <v>0</v>
      </c>
      <c r="H18" s="20">
        <f>'[1]PRESUP.EGRESOS FUENTE FINANCIAM'!M67</f>
        <v>0</v>
      </c>
      <c r="I18" s="21" t="e">
        <f t="shared" si="2"/>
        <v>#DIV/0!</v>
      </c>
      <c r="J18" s="19">
        <f t="shared" si="3"/>
        <v>0</v>
      </c>
      <c r="K18" s="22"/>
      <c r="L18" s="22"/>
    </row>
    <row r="19" spans="1:12" ht="15.75" x14ac:dyDescent="0.25">
      <c r="A19" s="17">
        <v>2500</v>
      </c>
      <c r="B19" s="18" t="s">
        <v>24</v>
      </c>
      <c r="C19" s="18"/>
      <c r="D19" s="18"/>
      <c r="E19" s="22"/>
      <c r="F19" s="22"/>
      <c r="G19" s="22">
        <v>7700</v>
      </c>
      <c r="H19" s="20">
        <f>'[1]PRESUP.EGRESOS FUENTE FINANCIAM'!M77</f>
        <v>9505</v>
      </c>
      <c r="I19" s="21" t="e">
        <f t="shared" si="2"/>
        <v>#DIV/0!</v>
      </c>
      <c r="J19" s="19">
        <v>9600</v>
      </c>
      <c r="K19" s="22"/>
      <c r="L19" s="22"/>
    </row>
    <row r="20" spans="1:12" ht="15.75" x14ac:dyDescent="0.25">
      <c r="A20" s="17">
        <v>2600</v>
      </c>
      <c r="B20" s="18" t="s">
        <v>25</v>
      </c>
      <c r="C20" s="18"/>
      <c r="D20" s="18"/>
      <c r="E20" s="22"/>
      <c r="F20" s="22"/>
      <c r="G20" s="22">
        <v>147441</v>
      </c>
      <c r="H20" s="20">
        <f>'[1]PRESUP.EGRESOS FUENTE FINANCIAM'!M85</f>
        <v>187224.48</v>
      </c>
      <c r="I20" s="21" t="e">
        <f t="shared" si="2"/>
        <v>#DIV/0!</v>
      </c>
      <c r="J20" s="19">
        <v>190000</v>
      </c>
      <c r="K20" s="22"/>
      <c r="L20" s="22"/>
    </row>
    <row r="21" spans="1:12" ht="15.75" x14ac:dyDescent="0.25">
      <c r="A21" s="17">
        <v>2700</v>
      </c>
      <c r="B21" s="23" t="s">
        <v>26</v>
      </c>
      <c r="C21" s="24"/>
      <c r="D21" s="25"/>
      <c r="E21" s="22"/>
      <c r="F21" s="22"/>
      <c r="G21" s="22">
        <v>13468</v>
      </c>
      <c r="H21" s="20">
        <f>'[1]PRESUP.EGRESOS FUENTE FINANCIAM'!M88</f>
        <v>18529.669999999998</v>
      </c>
      <c r="I21" s="21" t="e">
        <f t="shared" si="2"/>
        <v>#DIV/0!</v>
      </c>
      <c r="J21" s="19">
        <v>19000</v>
      </c>
      <c r="K21" s="22"/>
      <c r="L21" s="22"/>
    </row>
    <row r="22" spans="1:12" ht="15.75" x14ac:dyDescent="0.25">
      <c r="A22" s="17">
        <v>2800</v>
      </c>
      <c r="B22" s="23" t="s">
        <v>27</v>
      </c>
      <c r="C22" s="24"/>
      <c r="D22" s="25"/>
      <c r="E22" s="22"/>
      <c r="F22" s="22"/>
      <c r="G22" s="22">
        <v>0</v>
      </c>
      <c r="H22" s="20">
        <f>'[1]PRESUP.EGRESOS FUENTE FINANCIAM'!M94</f>
        <v>0</v>
      </c>
      <c r="I22" s="21" t="e">
        <f t="shared" si="2"/>
        <v>#DIV/0!</v>
      </c>
      <c r="J22" s="19">
        <f t="shared" si="3"/>
        <v>0</v>
      </c>
      <c r="K22" s="22"/>
      <c r="L22" s="22"/>
    </row>
    <row r="23" spans="1:12" ht="15.75" x14ac:dyDescent="0.25">
      <c r="A23" s="17">
        <v>2900</v>
      </c>
      <c r="B23" s="18" t="s">
        <v>28</v>
      </c>
      <c r="C23" s="18"/>
      <c r="D23" s="18"/>
      <c r="E23" s="22"/>
      <c r="F23" s="22"/>
      <c r="G23" s="22">
        <v>14021</v>
      </c>
      <c r="H23" s="20">
        <f>'[1]PRESUP.EGRESOS FUENTE FINANCIAM'!M98</f>
        <v>33429.71</v>
      </c>
      <c r="I23" s="21" t="e">
        <f t="shared" si="2"/>
        <v>#DIV/0!</v>
      </c>
      <c r="J23" s="19">
        <v>21000</v>
      </c>
      <c r="K23" s="22"/>
      <c r="L23" s="22"/>
    </row>
    <row r="24" spans="1:12" ht="15.75" x14ac:dyDescent="0.25">
      <c r="A24" s="26">
        <v>3000</v>
      </c>
      <c r="B24" s="27" t="s">
        <v>29</v>
      </c>
      <c r="C24" s="27"/>
      <c r="D24" s="27"/>
      <c r="E24" s="28">
        <f>SUM(E25:E33)</f>
        <v>0</v>
      </c>
      <c r="F24" s="28">
        <f>SUM(F25:F33)</f>
        <v>0</v>
      </c>
      <c r="G24" s="28">
        <f>SUM(G25:G33)</f>
        <v>587796</v>
      </c>
      <c r="H24" s="29">
        <f>SUM(H25:H33)</f>
        <v>480475.34</v>
      </c>
      <c r="I24" s="30" t="e">
        <f>H24/E24-1</f>
        <v>#DIV/0!</v>
      </c>
      <c r="J24" s="28">
        <f>SUM(J25:J33)</f>
        <v>483336.03520000004</v>
      </c>
      <c r="K24" s="28">
        <f>SUM(K25:K33)</f>
        <v>0</v>
      </c>
      <c r="L24" s="28">
        <f>SUM(L25:L33)</f>
        <v>0</v>
      </c>
    </row>
    <row r="25" spans="1:12" ht="15.75" x14ac:dyDescent="0.25">
      <c r="A25" s="17">
        <v>3100</v>
      </c>
      <c r="B25" s="18" t="s">
        <v>30</v>
      </c>
      <c r="C25" s="18"/>
      <c r="D25" s="18"/>
      <c r="E25" s="19"/>
      <c r="F25" s="19"/>
      <c r="G25" s="19">
        <v>125456</v>
      </c>
      <c r="H25" s="20">
        <f>'[1]PRESUP.EGRESOS FUENTE FINANCIAM'!M109</f>
        <v>120292.82</v>
      </c>
      <c r="I25" s="21" t="e">
        <f>H25/E25-1</f>
        <v>#DIV/0!</v>
      </c>
      <c r="J25" s="19">
        <v>125105</v>
      </c>
      <c r="K25" s="19"/>
      <c r="L25" s="19"/>
    </row>
    <row r="26" spans="1:12" ht="15.75" x14ac:dyDescent="0.25">
      <c r="A26" s="17">
        <v>3200</v>
      </c>
      <c r="B26" s="18" t="s">
        <v>31</v>
      </c>
      <c r="C26" s="18"/>
      <c r="D26" s="18"/>
      <c r="E26" s="19"/>
      <c r="F26" s="19"/>
      <c r="G26" s="19">
        <v>0</v>
      </c>
      <c r="H26" s="20">
        <f>'[1]PRESUP.EGRESOS FUENTE FINANCIAM'!M119</f>
        <v>0</v>
      </c>
      <c r="I26" s="21" t="e">
        <f t="shared" ref="I26:I32" si="4">H26/E26-1</f>
        <v>#DIV/0!</v>
      </c>
      <c r="J26" s="19">
        <f t="shared" ref="J26:J31" si="5">H26*1.04</f>
        <v>0</v>
      </c>
      <c r="K26" s="19"/>
      <c r="L26" s="19"/>
    </row>
    <row r="27" spans="1:12" ht="15.75" x14ac:dyDescent="0.25">
      <c r="A27" s="17">
        <v>3300</v>
      </c>
      <c r="B27" s="18" t="s">
        <v>32</v>
      </c>
      <c r="C27" s="18"/>
      <c r="D27" s="18"/>
      <c r="E27" s="22"/>
      <c r="F27" s="22"/>
      <c r="G27" s="22">
        <v>69327</v>
      </c>
      <c r="H27" s="20">
        <f>'[1]PRESUP.EGRESOS FUENTE FINANCIAM'!M129</f>
        <v>60000</v>
      </c>
      <c r="I27" s="21" t="e">
        <f t="shared" si="4"/>
        <v>#DIV/0!</v>
      </c>
      <c r="J27" s="19">
        <v>62400</v>
      </c>
      <c r="K27" s="22"/>
      <c r="L27" s="22"/>
    </row>
    <row r="28" spans="1:12" ht="15.75" x14ac:dyDescent="0.25">
      <c r="A28" s="17">
        <v>3400</v>
      </c>
      <c r="B28" s="18" t="s">
        <v>33</v>
      </c>
      <c r="C28" s="18"/>
      <c r="D28" s="18"/>
      <c r="E28" s="22"/>
      <c r="F28" s="22"/>
      <c r="G28" s="22">
        <v>35024</v>
      </c>
      <c r="H28" s="20">
        <f>'[1]PRESUP.EGRESOS FUENTE FINANCIAM'!M139</f>
        <v>33100</v>
      </c>
      <c r="I28" s="21" t="e">
        <f t="shared" si="4"/>
        <v>#DIV/0!</v>
      </c>
      <c r="J28" s="19">
        <v>34800</v>
      </c>
      <c r="K28" s="22"/>
      <c r="L28" s="22"/>
    </row>
    <row r="29" spans="1:12" ht="15.75" x14ac:dyDescent="0.25">
      <c r="A29" s="17">
        <v>3500</v>
      </c>
      <c r="B29" s="18" t="s">
        <v>34</v>
      </c>
      <c r="C29" s="18"/>
      <c r="D29" s="18"/>
      <c r="E29" s="22"/>
      <c r="F29" s="22"/>
      <c r="G29" s="22">
        <v>190310</v>
      </c>
      <c r="H29" s="20">
        <f>'[1]PRESUP.EGRESOS FUENTE FINANCIAM'!M149</f>
        <v>65991.38</v>
      </c>
      <c r="I29" s="21" t="e">
        <f t="shared" si="4"/>
        <v>#DIV/0!</v>
      </c>
      <c r="J29" s="19">
        <f t="shared" si="5"/>
        <v>68631.035200000013</v>
      </c>
      <c r="K29" s="22"/>
      <c r="L29" s="22"/>
    </row>
    <row r="30" spans="1:12" ht="15.75" x14ac:dyDescent="0.25">
      <c r="A30" s="17">
        <v>3600</v>
      </c>
      <c r="B30" s="18" t="s">
        <v>35</v>
      </c>
      <c r="C30" s="18"/>
      <c r="D30" s="18"/>
      <c r="E30" s="22"/>
      <c r="F30" s="22"/>
      <c r="G30" s="22">
        <v>0</v>
      </c>
      <c r="H30" s="20">
        <f>'[1]PRESUP.EGRESOS FUENTE FINANCIAM'!M159</f>
        <v>0</v>
      </c>
      <c r="I30" s="21" t="e">
        <f t="shared" si="4"/>
        <v>#DIV/0!</v>
      </c>
      <c r="J30" s="19">
        <f t="shared" si="5"/>
        <v>0</v>
      </c>
      <c r="K30" s="22"/>
      <c r="L30" s="22"/>
    </row>
    <row r="31" spans="1:12" ht="15.75" x14ac:dyDescent="0.25">
      <c r="A31" s="17">
        <v>3700</v>
      </c>
      <c r="B31" s="23" t="s">
        <v>36</v>
      </c>
      <c r="C31" s="24"/>
      <c r="D31" s="25"/>
      <c r="E31" s="22"/>
      <c r="F31" s="22"/>
      <c r="G31" s="22">
        <v>52624</v>
      </c>
      <c r="H31" s="20">
        <f>'[1]PRESUP.EGRESOS FUENTE FINANCIAM'!M167</f>
        <v>60000</v>
      </c>
      <c r="I31" s="21" t="e">
        <f t="shared" si="4"/>
        <v>#DIV/0!</v>
      </c>
      <c r="J31" s="19">
        <f t="shared" si="5"/>
        <v>62400</v>
      </c>
      <c r="K31" s="22"/>
      <c r="L31" s="22"/>
    </row>
    <row r="32" spans="1:12" ht="15.75" x14ac:dyDescent="0.25">
      <c r="A32" s="17">
        <v>3800</v>
      </c>
      <c r="B32" s="23" t="s">
        <v>37</v>
      </c>
      <c r="C32" s="24"/>
      <c r="D32" s="25"/>
      <c r="E32" s="22"/>
      <c r="F32" s="22"/>
      <c r="G32" s="22">
        <v>106027</v>
      </c>
      <c r="H32" s="20">
        <f>'[1]PRESUP.EGRESOS FUENTE FINANCIAM'!M177</f>
        <v>130000</v>
      </c>
      <c r="I32" s="21" t="e">
        <f t="shared" si="4"/>
        <v>#DIV/0!</v>
      </c>
      <c r="J32" s="19">
        <v>130000</v>
      </c>
      <c r="K32" s="22"/>
      <c r="L32" s="22"/>
    </row>
    <row r="33" spans="1:12" ht="15.75" x14ac:dyDescent="0.25">
      <c r="A33" s="17">
        <v>3900</v>
      </c>
      <c r="B33" s="18" t="s">
        <v>38</v>
      </c>
      <c r="C33" s="18"/>
      <c r="D33" s="18"/>
      <c r="E33" s="22"/>
      <c r="F33" s="22"/>
      <c r="G33" s="22">
        <v>9028</v>
      </c>
      <c r="H33" s="20">
        <f>'[1]PRESUP.EGRESOS FUENTE FINANCIAM'!M183</f>
        <v>11091.14</v>
      </c>
      <c r="I33" s="21" t="e">
        <f>H33/E33-1</f>
        <v>#DIV/0!</v>
      </c>
      <c r="J33" s="19">
        <v>0</v>
      </c>
      <c r="K33" s="22"/>
      <c r="L33" s="22"/>
    </row>
    <row r="34" spans="1:12" ht="15.75" x14ac:dyDescent="0.25">
      <c r="A34" s="26">
        <v>4000</v>
      </c>
      <c r="B34" s="27" t="s">
        <v>39</v>
      </c>
      <c r="C34" s="27"/>
      <c r="D34" s="27"/>
      <c r="E34" s="28">
        <f>SUM(E35:E43)</f>
        <v>0</v>
      </c>
      <c r="F34" s="28">
        <f>SUM(F35:F43)</f>
        <v>0</v>
      </c>
      <c r="G34" s="28">
        <f>SUM(G35:G43)</f>
        <v>933545</v>
      </c>
      <c r="H34" s="29">
        <f>SUM(H35:H43)</f>
        <v>931412.33999999985</v>
      </c>
      <c r="I34" s="30" t="e">
        <f>H34/E34-1</f>
        <v>#DIV/0!</v>
      </c>
      <c r="J34" s="28">
        <f>SUM(J35:J43)</f>
        <v>940000</v>
      </c>
      <c r="K34" s="28">
        <f>SUM(K35:K43)</f>
        <v>0</v>
      </c>
      <c r="L34" s="28">
        <f>SUM(L35:L43)</f>
        <v>0</v>
      </c>
    </row>
    <row r="35" spans="1:12" ht="15.75" x14ac:dyDescent="0.25">
      <c r="A35" s="31">
        <v>4100</v>
      </c>
      <c r="B35" s="32" t="s">
        <v>40</v>
      </c>
      <c r="C35" s="32"/>
      <c r="D35" s="32"/>
      <c r="E35" s="19"/>
      <c r="F35" s="19"/>
      <c r="G35" s="19">
        <v>0</v>
      </c>
      <c r="H35" s="20">
        <f>'[1]PRESUP.EGRESOS FUENTE FINANCIAM'!M194</f>
        <v>0</v>
      </c>
      <c r="I35" s="21" t="e">
        <f t="shared" ref="I35:I77" si="6">H35/E35-1</f>
        <v>#DIV/0!</v>
      </c>
      <c r="J35" s="19">
        <f>H35*1.04</f>
        <v>0</v>
      </c>
      <c r="K35" s="19"/>
      <c r="L35" s="19"/>
    </row>
    <row r="36" spans="1:12" ht="15.75" x14ac:dyDescent="0.25">
      <c r="A36" s="31">
        <v>4200</v>
      </c>
      <c r="B36" s="32" t="s">
        <v>41</v>
      </c>
      <c r="C36" s="32"/>
      <c r="D36" s="32"/>
      <c r="E36" s="22"/>
      <c r="F36" s="22"/>
      <c r="G36" s="22">
        <v>0</v>
      </c>
      <c r="H36" s="20">
        <f>'[1]PRESUP.EGRESOS FUENTE FINANCIAM'!M204</f>
        <v>0</v>
      </c>
      <c r="I36" s="21" t="e">
        <f t="shared" si="6"/>
        <v>#DIV/0!</v>
      </c>
      <c r="J36" s="19">
        <f t="shared" ref="J36:J43" si="7">H36*1.04</f>
        <v>0</v>
      </c>
      <c r="K36" s="22"/>
      <c r="L36" s="22"/>
    </row>
    <row r="37" spans="1:12" ht="15.75" x14ac:dyDescent="0.25">
      <c r="A37" s="31">
        <v>4300</v>
      </c>
      <c r="B37" s="33" t="s">
        <v>42</v>
      </c>
      <c r="C37" s="34"/>
      <c r="D37" s="35"/>
      <c r="E37" s="22"/>
      <c r="F37" s="22"/>
      <c r="G37" s="22">
        <v>0</v>
      </c>
      <c r="H37" s="20">
        <f>'[1]PRESUP.EGRESOS FUENTE FINANCIAM'!M210</f>
        <v>0</v>
      </c>
      <c r="I37" s="21" t="e">
        <f t="shared" si="6"/>
        <v>#DIV/0!</v>
      </c>
      <c r="J37" s="19">
        <f t="shared" si="7"/>
        <v>0</v>
      </c>
      <c r="K37" s="22"/>
      <c r="L37" s="22"/>
    </row>
    <row r="38" spans="1:12" ht="15.75" x14ac:dyDescent="0.25">
      <c r="A38" s="31">
        <v>4400</v>
      </c>
      <c r="B38" s="32" t="s">
        <v>43</v>
      </c>
      <c r="C38" s="32"/>
      <c r="D38" s="32"/>
      <c r="E38" s="19"/>
      <c r="F38" s="19"/>
      <c r="G38" s="19">
        <v>933545</v>
      </c>
      <c r="H38" s="20">
        <f>'[1]PRESUP.EGRESOS FUENTE FINANCIAM'!M220</f>
        <v>931412.33999999985</v>
      </c>
      <c r="I38" s="21" t="e">
        <f>H38/E38-1</f>
        <v>#DIV/0!</v>
      </c>
      <c r="J38" s="19">
        <v>940000</v>
      </c>
      <c r="K38" s="19"/>
      <c r="L38" s="19"/>
    </row>
    <row r="39" spans="1:12" ht="15.75" x14ac:dyDescent="0.25">
      <c r="A39" s="31">
        <v>4500</v>
      </c>
      <c r="B39" s="18" t="s">
        <v>44</v>
      </c>
      <c r="C39" s="18"/>
      <c r="D39" s="18"/>
      <c r="E39" s="22"/>
      <c r="F39" s="22"/>
      <c r="G39" s="22">
        <v>0</v>
      </c>
      <c r="H39" s="20">
        <f>'[1]PRESUP.EGRESOS FUENTE FINANCIAM'!M229</f>
        <v>0</v>
      </c>
      <c r="I39" s="21" t="e">
        <f>H39/E39-1</f>
        <v>#DIV/0!</v>
      </c>
      <c r="J39" s="19">
        <f t="shared" si="7"/>
        <v>0</v>
      </c>
      <c r="K39" s="22"/>
      <c r="L39" s="22"/>
    </row>
    <row r="40" spans="1:12" ht="15.75" x14ac:dyDescent="0.25">
      <c r="A40" s="31">
        <v>4600</v>
      </c>
      <c r="B40" s="23" t="s">
        <v>45</v>
      </c>
      <c r="C40" s="24"/>
      <c r="D40" s="25"/>
      <c r="E40" s="22"/>
      <c r="F40" s="22"/>
      <c r="G40" s="22">
        <v>0</v>
      </c>
      <c r="H40" s="20">
        <f>'[1]PRESUP.EGRESOS FUENTE FINANCIAM'!M233</f>
        <v>0</v>
      </c>
      <c r="I40" s="21" t="e">
        <f>H40/E40-1</f>
        <v>#DIV/0!</v>
      </c>
      <c r="J40" s="19">
        <f t="shared" si="7"/>
        <v>0</v>
      </c>
      <c r="K40" s="22"/>
      <c r="L40" s="22"/>
    </row>
    <row r="41" spans="1:12" ht="15.75" x14ac:dyDescent="0.25">
      <c r="A41" s="31">
        <v>4700</v>
      </c>
      <c r="B41" s="23" t="s">
        <v>46</v>
      </c>
      <c r="C41" s="24"/>
      <c r="D41" s="25"/>
      <c r="E41" s="22"/>
      <c r="F41" s="22"/>
      <c r="G41" s="22">
        <v>0</v>
      </c>
      <c r="H41" s="20">
        <f>'[1]PRESUP.EGRESOS FUENTE FINANCIAM'!M241</f>
        <v>0</v>
      </c>
      <c r="I41" s="21" t="e">
        <f>H41/E41-1</f>
        <v>#DIV/0!</v>
      </c>
      <c r="J41" s="19">
        <f t="shared" si="7"/>
        <v>0</v>
      </c>
      <c r="K41" s="22"/>
      <c r="L41" s="22"/>
    </row>
    <row r="42" spans="1:12" ht="15.75" x14ac:dyDescent="0.25">
      <c r="A42" s="31">
        <v>4800</v>
      </c>
      <c r="B42" s="18" t="s">
        <v>47</v>
      </c>
      <c r="C42" s="18"/>
      <c r="D42" s="18"/>
      <c r="E42" s="22"/>
      <c r="F42" s="22"/>
      <c r="G42" s="22">
        <v>0</v>
      </c>
      <c r="H42" s="20">
        <f>'[1]PRESUP.EGRESOS FUENTE FINANCIAM'!M243</f>
        <v>0</v>
      </c>
      <c r="I42" s="21" t="e">
        <f>H42/E42-1</f>
        <v>#DIV/0!</v>
      </c>
      <c r="J42" s="19">
        <f t="shared" si="7"/>
        <v>0</v>
      </c>
      <c r="K42" s="22"/>
      <c r="L42" s="22"/>
    </row>
    <row r="43" spans="1:12" ht="15.75" x14ac:dyDescent="0.25">
      <c r="A43" s="31">
        <v>4900</v>
      </c>
      <c r="B43" s="32" t="s">
        <v>48</v>
      </c>
      <c r="C43" s="32"/>
      <c r="D43" s="32"/>
      <c r="E43" s="19"/>
      <c r="F43" s="19"/>
      <c r="G43" s="19">
        <v>0</v>
      </c>
      <c r="H43" s="20">
        <f>'[1]PRESUP.EGRESOS FUENTE FINANCIAM'!M249</f>
        <v>0</v>
      </c>
      <c r="I43" s="21" t="e">
        <f t="shared" si="6"/>
        <v>#DIV/0!</v>
      </c>
      <c r="J43" s="19">
        <f t="shared" si="7"/>
        <v>0</v>
      </c>
      <c r="K43" s="19"/>
      <c r="L43" s="19"/>
    </row>
    <row r="44" spans="1:12" ht="15.75" x14ac:dyDescent="0.25">
      <c r="A44" s="26">
        <v>5000</v>
      </c>
      <c r="B44" s="27" t="s">
        <v>49</v>
      </c>
      <c r="C44" s="27"/>
      <c r="D44" s="27"/>
      <c r="E44" s="28">
        <f>SUM(E45:E53)</f>
        <v>0</v>
      </c>
      <c r="F44" s="28">
        <f>SUM(F45:F53)</f>
        <v>0</v>
      </c>
      <c r="G44" s="28">
        <f>SUM(G45:G53)</f>
        <v>208806</v>
      </c>
      <c r="H44" s="29">
        <f>SUM(H45:H53)</f>
        <v>69000</v>
      </c>
      <c r="I44" s="30" t="e">
        <f t="shared" si="6"/>
        <v>#DIV/0!</v>
      </c>
      <c r="J44" s="28">
        <f>SUM(J45:J53)</f>
        <v>285286</v>
      </c>
      <c r="K44" s="28">
        <f>SUM(K45:K53)</f>
        <v>0</v>
      </c>
      <c r="L44" s="28">
        <f>SUM(L45:L53)</f>
        <v>0</v>
      </c>
    </row>
    <row r="45" spans="1:12" ht="15.75" x14ac:dyDescent="0.25">
      <c r="A45" s="31">
        <v>5100</v>
      </c>
      <c r="B45" s="32" t="s">
        <v>50</v>
      </c>
      <c r="C45" s="32"/>
      <c r="D45" s="32"/>
      <c r="E45" s="19"/>
      <c r="F45" s="19"/>
      <c r="G45" s="19">
        <v>53086</v>
      </c>
      <c r="H45" s="20">
        <f>'[1]PRESUP.EGRESOS FUENTE FINANCIAM'!M254</f>
        <v>24500</v>
      </c>
      <c r="I45" s="21" t="e">
        <f t="shared" si="6"/>
        <v>#DIV/0!</v>
      </c>
      <c r="J45" s="19"/>
      <c r="K45" s="19"/>
      <c r="L45" s="19"/>
    </row>
    <row r="46" spans="1:12" ht="15.75" x14ac:dyDescent="0.25">
      <c r="A46" s="31">
        <v>5200</v>
      </c>
      <c r="B46" s="32" t="s">
        <v>51</v>
      </c>
      <c r="C46" s="32"/>
      <c r="D46" s="32"/>
      <c r="E46" s="19"/>
      <c r="F46" s="19"/>
      <c r="G46" s="19">
        <v>1540</v>
      </c>
      <c r="H46" s="20">
        <f>'[1]PRESUP.EGRESOS FUENTE FINANCIAM'!M261</f>
        <v>0</v>
      </c>
      <c r="I46" s="21" t="e">
        <f t="shared" si="6"/>
        <v>#DIV/0!</v>
      </c>
      <c r="J46" s="19"/>
      <c r="K46" s="19"/>
      <c r="L46" s="19"/>
    </row>
    <row r="47" spans="1:12" ht="15.75" x14ac:dyDescent="0.25">
      <c r="A47" s="31">
        <v>5300</v>
      </c>
      <c r="B47" s="32" t="s">
        <v>52</v>
      </c>
      <c r="C47" s="32"/>
      <c r="D47" s="32"/>
      <c r="E47" s="19"/>
      <c r="F47" s="19"/>
      <c r="G47" s="19">
        <v>137585</v>
      </c>
      <c r="H47" s="20">
        <f>'[1]PRESUP.EGRESOS FUENTE FINANCIAM'!M266</f>
        <v>29500</v>
      </c>
      <c r="I47" s="21" t="e">
        <f t="shared" si="6"/>
        <v>#DIV/0!</v>
      </c>
      <c r="J47" s="19"/>
      <c r="K47" s="19"/>
      <c r="L47" s="19"/>
    </row>
    <row r="48" spans="1:12" ht="15.75" x14ac:dyDescent="0.25">
      <c r="A48" s="31">
        <v>5400</v>
      </c>
      <c r="B48" s="32" t="s">
        <v>53</v>
      </c>
      <c r="C48" s="32"/>
      <c r="D48" s="32"/>
      <c r="E48" s="19"/>
      <c r="F48" s="19"/>
      <c r="G48" s="19">
        <v>0</v>
      </c>
      <c r="H48" s="20">
        <f>'[1]PRESUP.EGRESOS FUENTE FINANCIAM'!M269</f>
        <v>0</v>
      </c>
      <c r="I48" s="21" t="e">
        <f t="shared" si="6"/>
        <v>#DIV/0!</v>
      </c>
      <c r="J48" s="19">
        <v>269286</v>
      </c>
      <c r="K48" s="19"/>
      <c r="L48" s="19"/>
    </row>
    <row r="49" spans="1:12" ht="15.75" x14ac:dyDescent="0.25">
      <c r="A49" s="31">
        <v>5500</v>
      </c>
      <c r="B49" s="18" t="s">
        <v>54</v>
      </c>
      <c r="C49" s="18"/>
      <c r="D49" s="18"/>
      <c r="E49" s="22"/>
      <c r="F49" s="22"/>
      <c r="G49" s="22">
        <v>0</v>
      </c>
      <c r="H49" s="20">
        <f>'[1]PRESUP.EGRESOS FUENTE FINANCIAM'!M276</f>
        <v>0</v>
      </c>
      <c r="I49" s="21" t="e">
        <f t="shared" si="6"/>
        <v>#DIV/0!</v>
      </c>
      <c r="J49" s="22"/>
      <c r="K49" s="22"/>
      <c r="L49" s="22"/>
    </row>
    <row r="50" spans="1:12" ht="15.75" x14ac:dyDescent="0.25">
      <c r="A50" s="31">
        <v>5600</v>
      </c>
      <c r="B50" s="23" t="s">
        <v>55</v>
      </c>
      <c r="C50" s="24"/>
      <c r="D50" s="25"/>
      <c r="E50" s="22"/>
      <c r="F50" s="22"/>
      <c r="G50" s="22">
        <v>0</v>
      </c>
      <c r="H50" s="20">
        <f>'[1]PRESUP.EGRESOS FUENTE FINANCIAM'!M278</f>
        <v>0</v>
      </c>
      <c r="I50" s="21" t="e">
        <f t="shared" si="6"/>
        <v>#DIV/0!</v>
      </c>
      <c r="J50" s="22"/>
      <c r="K50" s="22"/>
      <c r="L50" s="22"/>
    </row>
    <row r="51" spans="1:12" ht="15.75" x14ac:dyDescent="0.25">
      <c r="A51" s="31">
        <v>5700</v>
      </c>
      <c r="B51" s="23" t="s">
        <v>56</v>
      </c>
      <c r="C51" s="24"/>
      <c r="D51" s="25"/>
      <c r="E51" s="22"/>
      <c r="F51" s="22"/>
      <c r="G51" s="22">
        <v>0</v>
      </c>
      <c r="H51" s="20">
        <f>'[1]PRESUP.EGRESOS FUENTE FINANCIAM'!M287</f>
        <v>0</v>
      </c>
      <c r="I51" s="21" t="e">
        <f t="shared" si="6"/>
        <v>#DIV/0!</v>
      </c>
      <c r="J51" s="22"/>
      <c r="K51" s="22"/>
      <c r="L51" s="22"/>
    </row>
    <row r="52" spans="1:12" ht="15.75" x14ac:dyDescent="0.25">
      <c r="A52" s="31">
        <v>5800</v>
      </c>
      <c r="B52" s="18" t="s">
        <v>57</v>
      </c>
      <c r="C52" s="18"/>
      <c r="D52" s="18"/>
      <c r="E52" s="22"/>
      <c r="F52" s="22"/>
      <c r="G52" s="22">
        <v>0</v>
      </c>
      <c r="H52" s="20">
        <f>'[1]PRESUP.EGRESOS FUENTE FINANCIAM'!M297</f>
        <v>0</v>
      </c>
      <c r="I52" s="21" t="e">
        <f t="shared" si="6"/>
        <v>#DIV/0!</v>
      </c>
      <c r="J52" s="22"/>
      <c r="K52" s="22"/>
      <c r="L52" s="22"/>
    </row>
    <row r="53" spans="1:12" ht="15.75" x14ac:dyDescent="0.25">
      <c r="A53" s="31">
        <v>5900</v>
      </c>
      <c r="B53" s="32" t="s">
        <v>58</v>
      </c>
      <c r="C53" s="32"/>
      <c r="D53" s="32"/>
      <c r="E53" s="19"/>
      <c r="F53" s="19"/>
      <c r="G53" s="19">
        <v>16595</v>
      </c>
      <c r="H53" s="20">
        <f>'[1]PRESUP.EGRESOS FUENTE FINANCIAM'!M302</f>
        <v>15000</v>
      </c>
      <c r="I53" s="21" t="e">
        <f t="shared" si="6"/>
        <v>#DIV/0!</v>
      </c>
      <c r="J53" s="19">
        <v>16000</v>
      </c>
      <c r="K53" s="19"/>
      <c r="L53" s="19"/>
    </row>
    <row r="54" spans="1:12" ht="15.75" x14ac:dyDescent="0.25">
      <c r="A54" s="26">
        <v>6000</v>
      </c>
      <c r="B54" s="27" t="s">
        <v>59</v>
      </c>
      <c r="C54" s="27"/>
      <c r="D54" s="27"/>
      <c r="E54" s="28">
        <f>SUM(E55:E57)</f>
        <v>0</v>
      </c>
      <c r="F54" s="28">
        <f>SUM(F55:F57)</f>
        <v>0</v>
      </c>
      <c r="G54" s="28">
        <f>SUM(G55:G57)</f>
        <v>0</v>
      </c>
      <c r="H54" s="29">
        <f>SUM(H55:H57)</f>
        <v>0</v>
      </c>
      <c r="I54" s="30" t="e">
        <f t="shared" si="6"/>
        <v>#DIV/0!</v>
      </c>
      <c r="J54" s="28">
        <f>SUM(J55:J57)</f>
        <v>0</v>
      </c>
      <c r="K54" s="28">
        <f>SUM(K55:K57)</f>
        <v>0</v>
      </c>
      <c r="L54" s="28">
        <f>SUM(L55:L57)</f>
        <v>0</v>
      </c>
    </row>
    <row r="55" spans="1:12" ht="15.75" x14ac:dyDescent="0.25">
      <c r="A55" s="36">
        <v>6100</v>
      </c>
      <c r="B55" s="37" t="s">
        <v>60</v>
      </c>
      <c r="C55" s="37"/>
      <c r="D55" s="37"/>
      <c r="E55" s="38"/>
      <c r="F55" s="38"/>
      <c r="G55" s="38">
        <v>0</v>
      </c>
      <c r="H55" s="20">
        <f>'[1]PRESUP.EGRESOS FUENTE FINANCIAM'!M313</f>
        <v>0</v>
      </c>
      <c r="I55" s="21" t="e">
        <f t="shared" si="6"/>
        <v>#DIV/0!</v>
      </c>
      <c r="J55" s="38"/>
      <c r="K55" s="38"/>
      <c r="L55" s="38"/>
    </row>
    <row r="56" spans="1:12" ht="15.75" x14ac:dyDescent="0.25">
      <c r="A56" s="31">
        <v>6200</v>
      </c>
      <c r="B56" s="32" t="s">
        <v>61</v>
      </c>
      <c r="C56" s="32"/>
      <c r="D56" s="32"/>
      <c r="E56" s="19"/>
      <c r="F56" s="19"/>
      <c r="G56" s="19">
        <v>0</v>
      </c>
      <c r="H56" s="20">
        <f>'[1]PRESUP.EGRESOS FUENTE FINANCIAM'!M322</f>
        <v>0</v>
      </c>
      <c r="I56" s="21" t="e">
        <f t="shared" si="6"/>
        <v>#DIV/0!</v>
      </c>
      <c r="J56" s="19"/>
      <c r="K56" s="19"/>
      <c r="L56" s="19"/>
    </row>
    <row r="57" spans="1:12" ht="15.75" x14ac:dyDescent="0.25">
      <c r="A57" s="31">
        <v>6300</v>
      </c>
      <c r="B57" s="32" t="s">
        <v>62</v>
      </c>
      <c r="C57" s="32"/>
      <c r="D57" s="32"/>
      <c r="E57" s="19"/>
      <c r="F57" s="19"/>
      <c r="G57" s="19">
        <v>0</v>
      </c>
      <c r="H57" s="20">
        <f>'[1]PRESUP.EGRESOS FUENTE FINANCIAM'!M331</f>
        <v>0</v>
      </c>
      <c r="I57" s="21" t="e">
        <f t="shared" si="6"/>
        <v>#DIV/0!</v>
      </c>
      <c r="J57" s="19"/>
      <c r="K57" s="19"/>
      <c r="L57" s="19"/>
    </row>
    <row r="58" spans="1:12" ht="15.75" x14ac:dyDescent="0.25">
      <c r="A58" s="26">
        <v>7000</v>
      </c>
      <c r="B58" s="27" t="s">
        <v>63</v>
      </c>
      <c r="C58" s="27"/>
      <c r="D58" s="27"/>
      <c r="E58" s="28">
        <f>SUM(E59:E65)</f>
        <v>0</v>
      </c>
      <c r="F58" s="28">
        <f>SUM(F59:F65)</f>
        <v>0</v>
      </c>
      <c r="G58" s="28">
        <f>SUM(G59:G65)</f>
        <v>34374</v>
      </c>
      <c r="H58" s="29">
        <f>SUM(H59:H65)</f>
        <v>201000</v>
      </c>
      <c r="I58" s="30" t="e">
        <f t="shared" si="6"/>
        <v>#DIV/0!</v>
      </c>
      <c r="J58" s="28">
        <f>SUM(J59:J65)</f>
        <v>0</v>
      </c>
      <c r="K58" s="28">
        <f>SUM(K59:K65)</f>
        <v>0</v>
      </c>
      <c r="L58" s="28">
        <f>SUM(L59:L65)</f>
        <v>0</v>
      </c>
    </row>
    <row r="59" spans="1:12" ht="15.75" x14ac:dyDescent="0.25">
      <c r="A59" s="31">
        <v>7100</v>
      </c>
      <c r="B59" s="32" t="s">
        <v>64</v>
      </c>
      <c r="C59" s="32"/>
      <c r="D59" s="32"/>
      <c r="E59" s="39"/>
      <c r="F59" s="39"/>
      <c r="G59" s="39">
        <v>0</v>
      </c>
      <c r="H59" s="20">
        <f>'[1]PRESUP.EGRESOS FUENTE FINANCIAM'!M335</f>
        <v>0</v>
      </c>
      <c r="I59" s="21" t="e">
        <f t="shared" si="6"/>
        <v>#DIV/0!</v>
      </c>
      <c r="J59" s="39"/>
      <c r="K59" s="39"/>
      <c r="L59" s="39"/>
    </row>
    <row r="60" spans="1:12" ht="15.75" x14ac:dyDescent="0.25">
      <c r="A60" s="31">
        <v>7200</v>
      </c>
      <c r="B60" s="32" t="s">
        <v>65</v>
      </c>
      <c r="C60" s="32"/>
      <c r="D60" s="32"/>
      <c r="E60" s="39"/>
      <c r="F60" s="39"/>
      <c r="G60" s="39">
        <v>0</v>
      </c>
      <c r="H60" s="20">
        <f>'[1]PRESUP.EGRESOS FUENTE FINANCIAM'!M338</f>
        <v>0</v>
      </c>
      <c r="I60" s="21" t="e">
        <f t="shared" si="6"/>
        <v>#DIV/0!</v>
      </c>
      <c r="J60" s="39"/>
      <c r="K60" s="39"/>
      <c r="L60" s="39"/>
    </row>
    <row r="61" spans="1:12" ht="15.75" x14ac:dyDescent="0.25">
      <c r="A61" s="31">
        <v>7300</v>
      </c>
      <c r="B61" s="32" t="s">
        <v>66</v>
      </c>
      <c r="C61" s="32"/>
      <c r="D61" s="32"/>
      <c r="E61" s="39"/>
      <c r="F61" s="39"/>
      <c r="G61" s="39">
        <v>0</v>
      </c>
      <c r="H61" s="20">
        <f>'[1]PRESUP.EGRESOS FUENTE FINANCIAM'!M348</f>
        <v>0</v>
      </c>
      <c r="I61" s="21" t="e">
        <f t="shared" si="6"/>
        <v>#DIV/0!</v>
      </c>
      <c r="J61" s="39"/>
      <c r="K61" s="39"/>
      <c r="L61" s="39"/>
    </row>
    <row r="62" spans="1:12" ht="15.75" x14ac:dyDescent="0.25">
      <c r="A62" s="31">
        <v>7400</v>
      </c>
      <c r="B62" s="32" t="s">
        <v>67</v>
      </c>
      <c r="C62" s="32"/>
      <c r="D62" s="32"/>
      <c r="E62" s="39"/>
      <c r="F62" s="39"/>
      <c r="G62" s="39">
        <v>0</v>
      </c>
      <c r="H62" s="20">
        <f>'[1]PRESUP.EGRESOS FUENTE FINANCIAM'!M355</f>
        <v>0</v>
      </c>
      <c r="I62" s="21" t="e">
        <f t="shared" si="6"/>
        <v>#DIV/0!</v>
      </c>
      <c r="J62" s="39"/>
      <c r="K62" s="39"/>
      <c r="L62" s="39"/>
    </row>
    <row r="63" spans="1:12" ht="15.75" x14ac:dyDescent="0.25">
      <c r="A63" s="31">
        <v>7500</v>
      </c>
      <c r="B63" s="32" t="s">
        <v>68</v>
      </c>
      <c r="C63" s="32"/>
      <c r="D63" s="32"/>
      <c r="E63" s="40"/>
      <c r="F63" s="40"/>
      <c r="G63" s="40">
        <v>0</v>
      </c>
      <c r="H63" s="20">
        <f>'[1]PRESUP.EGRESOS FUENTE FINANCIAM'!M365</f>
        <v>0</v>
      </c>
      <c r="I63" s="21" t="e">
        <f t="shared" si="6"/>
        <v>#DIV/0!</v>
      </c>
      <c r="J63" s="40"/>
      <c r="K63" s="40"/>
      <c r="L63" s="40"/>
    </row>
    <row r="64" spans="1:12" ht="15.75" x14ac:dyDescent="0.25">
      <c r="A64" s="31">
        <v>7600</v>
      </c>
      <c r="B64" s="32" t="s">
        <v>69</v>
      </c>
      <c r="C64" s="32"/>
      <c r="D64" s="32"/>
      <c r="E64" s="40"/>
      <c r="F64" s="40"/>
      <c r="G64" s="40">
        <v>0</v>
      </c>
      <c r="H64" s="20">
        <f>'[1]PRESUP.EGRESOS FUENTE FINANCIAM'!M375</f>
        <v>0</v>
      </c>
      <c r="I64" s="21" t="e">
        <f t="shared" si="6"/>
        <v>#DIV/0!</v>
      </c>
      <c r="J64" s="40"/>
      <c r="K64" s="40"/>
      <c r="L64" s="40"/>
    </row>
    <row r="65" spans="1:12" ht="15.75" x14ac:dyDescent="0.25">
      <c r="A65" s="31">
        <v>7900</v>
      </c>
      <c r="B65" s="32" t="s">
        <v>70</v>
      </c>
      <c r="C65" s="32"/>
      <c r="D65" s="32"/>
      <c r="E65" s="40"/>
      <c r="F65" s="40"/>
      <c r="G65" s="40">
        <v>34374</v>
      </c>
      <c r="H65" s="20">
        <f>'[1]PRESUP.EGRESOS FUENTE FINANCIAM'!M378</f>
        <v>201000</v>
      </c>
      <c r="I65" s="21" t="e">
        <f t="shared" si="6"/>
        <v>#DIV/0!</v>
      </c>
      <c r="J65" s="40">
        <v>0</v>
      </c>
      <c r="K65" s="40"/>
      <c r="L65" s="40"/>
    </row>
    <row r="66" spans="1:12" ht="15.75" x14ac:dyDescent="0.25">
      <c r="A66" s="26">
        <v>8000</v>
      </c>
      <c r="B66" s="27" t="s">
        <v>71</v>
      </c>
      <c r="C66" s="27"/>
      <c r="D66" s="27"/>
      <c r="E66" s="41">
        <f>SUM(E67:E69)</f>
        <v>0</v>
      </c>
      <c r="F66" s="41">
        <f>SUM(F67:F69)</f>
        <v>0</v>
      </c>
      <c r="G66" s="41">
        <f>SUM(G67:G69)</f>
        <v>0</v>
      </c>
      <c r="H66" s="29">
        <f>SUM(H67:H69)</f>
        <v>0</v>
      </c>
      <c r="I66" s="30" t="e">
        <f t="shared" si="6"/>
        <v>#DIV/0!</v>
      </c>
      <c r="J66" s="41">
        <f>SUM(J67:J69)</f>
        <v>0</v>
      </c>
      <c r="K66" s="41">
        <f>SUM(K67:K69)</f>
        <v>0</v>
      </c>
      <c r="L66" s="41">
        <f>SUM(L67:L69)</f>
        <v>0</v>
      </c>
    </row>
    <row r="67" spans="1:12" ht="15.75" x14ac:dyDescent="0.25">
      <c r="A67" s="31">
        <v>8100</v>
      </c>
      <c r="B67" s="32" t="s">
        <v>72</v>
      </c>
      <c r="C67" s="32"/>
      <c r="D67" s="32"/>
      <c r="E67" s="19"/>
      <c r="F67" s="19"/>
      <c r="G67" s="19">
        <v>0</v>
      </c>
      <c r="H67" s="20">
        <f>'[1]PRESUP.EGRESOS FUENTE FINANCIAM'!M383</f>
        <v>0</v>
      </c>
      <c r="I67" s="21" t="e">
        <f t="shared" si="6"/>
        <v>#DIV/0!</v>
      </c>
      <c r="J67" s="19"/>
      <c r="K67" s="19"/>
      <c r="L67" s="19"/>
    </row>
    <row r="68" spans="1:12" ht="15.75" x14ac:dyDescent="0.25">
      <c r="A68" s="31">
        <v>8300</v>
      </c>
      <c r="B68" s="32" t="s">
        <v>73</v>
      </c>
      <c r="C68" s="32"/>
      <c r="D68" s="32"/>
      <c r="E68" s="22"/>
      <c r="F68" s="22"/>
      <c r="G68" s="22">
        <v>0</v>
      </c>
      <c r="H68" s="20">
        <f>'[1]PRESUP.EGRESOS FUENTE FINANCIAM'!M390</f>
        <v>0</v>
      </c>
      <c r="I68" s="21" t="e">
        <f t="shared" si="6"/>
        <v>#DIV/0!</v>
      </c>
      <c r="J68" s="22"/>
      <c r="K68" s="22"/>
      <c r="L68" s="22"/>
    </row>
    <row r="69" spans="1:12" ht="15.75" x14ac:dyDescent="0.25">
      <c r="A69" s="31">
        <v>8500</v>
      </c>
      <c r="B69" s="32" t="s">
        <v>74</v>
      </c>
      <c r="C69" s="32"/>
      <c r="D69" s="32"/>
      <c r="E69" s="22"/>
      <c r="F69" s="22"/>
      <c r="G69" s="22">
        <v>0</v>
      </c>
      <c r="H69" s="20">
        <f>'[1]PRESUP.EGRESOS FUENTE FINANCIAM'!M396</f>
        <v>0</v>
      </c>
      <c r="I69" s="21" t="e">
        <f t="shared" si="6"/>
        <v>#DIV/0!</v>
      </c>
      <c r="J69" s="22"/>
      <c r="K69" s="22"/>
      <c r="L69" s="22"/>
    </row>
    <row r="70" spans="1:12" ht="15.75" x14ac:dyDescent="0.25">
      <c r="A70" s="26">
        <v>9000</v>
      </c>
      <c r="B70" s="27" t="s">
        <v>75</v>
      </c>
      <c r="C70" s="27"/>
      <c r="D70" s="27"/>
      <c r="E70" s="28">
        <f>SUM(E71:E77)</f>
        <v>0</v>
      </c>
      <c r="F70" s="28">
        <f>SUM(F71:F77)</f>
        <v>0</v>
      </c>
      <c r="G70" s="28">
        <f>SUM(G71:G77)</f>
        <v>0</v>
      </c>
      <c r="H70" s="29">
        <f>SUM(H71:H77)</f>
        <v>0</v>
      </c>
      <c r="I70" s="30" t="e">
        <f t="shared" si="6"/>
        <v>#DIV/0!</v>
      </c>
      <c r="J70" s="28">
        <f>SUM(J71:J77)</f>
        <v>0</v>
      </c>
      <c r="K70" s="28">
        <f>SUM(K71:K77)</f>
        <v>0</v>
      </c>
      <c r="L70" s="28">
        <f>SUM(L71:L77)</f>
        <v>0</v>
      </c>
    </row>
    <row r="71" spans="1:12" ht="15.75" x14ac:dyDescent="0.25">
      <c r="A71" s="31">
        <v>9100</v>
      </c>
      <c r="B71" s="32" t="s">
        <v>76</v>
      </c>
      <c r="C71" s="32"/>
      <c r="D71" s="32"/>
      <c r="E71" s="19"/>
      <c r="F71" s="19"/>
      <c r="G71" s="19">
        <v>0</v>
      </c>
      <c r="H71" s="20">
        <f>'[1]PRESUP.EGRESOS FUENTE FINANCIAM'!M401</f>
        <v>0</v>
      </c>
      <c r="I71" s="21" t="e">
        <f t="shared" si="6"/>
        <v>#DIV/0!</v>
      </c>
      <c r="J71" s="19"/>
      <c r="K71" s="19"/>
      <c r="L71" s="19"/>
    </row>
    <row r="72" spans="1:12" ht="15.75" x14ac:dyDescent="0.25">
      <c r="A72" s="31">
        <v>9200</v>
      </c>
      <c r="B72" s="32" t="s">
        <v>77</v>
      </c>
      <c r="C72" s="32"/>
      <c r="D72" s="32"/>
      <c r="E72" s="22"/>
      <c r="F72" s="22"/>
      <c r="G72" s="22">
        <v>0</v>
      </c>
      <c r="H72" s="20">
        <f>'[1]PRESUP.EGRESOS FUENTE FINANCIAM'!M410</f>
        <v>0</v>
      </c>
      <c r="I72" s="21" t="e">
        <f t="shared" si="6"/>
        <v>#DIV/0!</v>
      </c>
      <c r="J72" s="22"/>
      <c r="K72" s="22"/>
      <c r="L72" s="22"/>
    </row>
    <row r="73" spans="1:12" ht="15.75" x14ac:dyDescent="0.25">
      <c r="A73" s="31">
        <v>9300</v>
      </c>
      <c r="B73" s="32" t="s">
        <v>78</v>
      </c>
      <c r="C73" s="32"/>
      <c r="D73" s="32"/>
      <c r="E73" s="22"/>
      <c r="F73" s="22"/>
      <c r="G73" s="22">
        <v>0</v>
      </c>
      <c r="H73" s="20">
        <f>'[1]PRESUP.EGRESOS FUENTE FINANCIAM'!M419</f>
        <v>0</v>
      </c>
      <c r="I73" s="21" t="e">
        <f t="shared" si="6"/>
        <v>#DIV/0!</v>
      </c>
      <c r="J73" s="22"/>
      <c r="K73" s="22"/>
      <c r="L73" s="22"/>
    </row>
    <row r="74" spans="1:12" ht="15.75" x14ac:dyDescent="0.25">
      <c r="A74" s="31">
        <v>9400</v>
      </c>
      <c r="B74" s="32" t="s">
        <v>79</v>
      </c>
      <c r="C74" s="32"/>
      <c r="D74" s="32"/>
      <c r="E74" s="22"/>
      <c r="F74" s="22"/>
      <c r="G74" s="22">
        <v>0</v>
      </c>
      <c r="H74" s="20">
        <f>'[1]PRESUP.EGRESOS FUENTE FINANCIAM'!M422</f>
        <v>0</v>
      </c>
      <c r="I74" s="21" t="e">
        <f t="shared" si="6"/>
        <v>#DIV/0!</v>
      </c>
      <c r="J74" s="22"/>
      <c r="K74" s="22"/>
      <c r="L74" s="22"/>
    </row>
    <row r="75" spans="1:12" ht="15.75" x14ac:dyDescent="0.25">
      <c r="A75" s="31">
        <v>9500</v>
      </c>
      <c r="B75" s="32" t="s">
        <v>80</v>
      </c>
      <c r="C75" s="32"/>
      <c r="D75" s="32"/>
      <c r="E75" s="22"/>
      <c r="F75" s="22"/>
      <c r="G75" s="22">
        <v>0</v>
      </c>
      <c r="H75" s="20">
        <f>'[1]PRESUP.EGRESOS FUENTE FINANCIAM'!M425</f>
        <v>0</v>
      </c>
      <c r="I75" s="21" t="e">
        <f t="shared" si="6"/>
        <v>#DIV/0!</v>
      </c>
      <c r="J75" s="22"/>
      <c r="K75" s="22"/>
      <c r="L75" s="22"/>
    </row>
    <row r="76" spans="1:12" ht="15.75" x14ac:dyDescent="0.25">
      <c r="A76" s="31">
        <v>9600</v>
      </c>
      <c r="B76" s="32" t="s">
        <v>81</v>
      </c>
      <c r="C76" s="32"/>
      <c r="D76" s="32"/>
      <c r="E76" s="22"/>
      <c r="F76" s="22"/>
      <c r="G76" s="22">
        <v>0</v>
      </c>
      <c r="H76" s="20">
        <f>'[1]PRESUP.EGRESOS FUENTE FINANCIAM'!M427</f>
        <v>0</v>
      </c>
      <c r="I76" s="21" t="e">
        <f>H76/E76-1</f>
        <v>#DIV/0!</v>
      </c>
      <c r="J76" s="22"/>
      <c r="K76" s="22"/>
      <c r="L76" s="22"/>
    </row>
    <row r="77" spans="1:12" ht="15.75" x14ac:dyDescent="0.25">
      <c r="A77" s="42">
        <v>9900</v>
      </c>
      <c r="B77" s="43" t="s">
        <v>82</v>
      </c>
      <c r="C77" s="43"/>
      <c r="D77" s="43"/>
      <c r="E77" s="44"/>
      <c r="F77" s="44"/>
      <c r="G77" s="44">
        <v>0</v>
      </c>
      <c r="H77" s="20">
        <f>'[1]PRESUP.EGRESOS FUENTE FINANCIAM'!M430</f>
        <v>0</v>
      </c>
      <c r="I77" s="21" t="e">
        <f t="shared" si="6"/>
        <v>#DIV/0!</v>
      </c>
      <c r="J77" s="44"/>
      <c r="K77" s="44"/>
      <c r="L77" s="44"/>
    </row>
    <row r="78" spans="1:12" ht="15.75" x14ac:dyDescent="0.25">
      <c r="A78" s="45" t="s">
        <v>83</v>
      </c>
      <c r="B78" s="46"/>
      <c r="C78" s="46"/>
      <c r="D78" s="46"/>
      <c r="E78" s="47">
        <f>E6+E14+E24+E34+E44+E54+E58+E66+E70</f>
        <v>0</v>
      </c>
      <c r="F78" s="47">
        <f>F6+F14+F24+F34+F44+F54+F58+F66+F70</f>
        <v>0</v>
      </c>
      <c r="G78" s="47">
        <f>G6+G14+G24+G34+G44+G54+G58+G66+G70</f>
        <v>6335314</v>
      </c>
      <c r="H78" s="48">
        <f>H6+H14+H24+H34+H44+H54+H58+H66+H70</f>
        <v>6405891.0199999996</v>
      </c>
      <c r="I78" s="49" t="e">
        <f>H78/E78-1</f>
        <v>#DIV/0!</v>
      </c>
      <c r="J78" s="47">
        <f>J6+J14+J24+J34+J44+J54+J58+J66+J70</f>
        <v>6678358.1959999995</v>
      </c>
      <c r="K78" s="47">
        <f>K6+K14+K24+K34+K44+K54+K58+K66+K70</f>
        <v>0</v>
      </c>
      <c r="L78" s="47">
        <f>L6+L14+L24+L34+L44+L54+L58+L66+L70</f>
        <v>0</v>
      </c>
    </row>
    <row r="79" spans="1:12" ht="15.75" x14ac:dyDescent="0.25">
      <c r="A79" s="50"/>
      <c r="B79" s="51"/>
      <c r="C79" s="51"/>
      <c r="D79" s="51"/>
      <c r="E79" s="52"/>
      <c r="F79" s="52"/>
      <c r="G79" s="52"/>
      <c r="H79" s="52"/>
      <c r="I79" s="52"/>
      <c r="J79" s="52"/>
      <c r="K79" s="52"/>
      <c r="L79" s="52"/>
    </row>
    <row r="80" spans="1:12" ht="15.75" x14ac:dyDescent="0.25">
      <c r="A80" s="53" t="s">
        <v>84</v>
      </c>
      <c r="B80" s="53"/>
      <c r="C80" s="53"/>
      <c r="D80" s="53"/>
      <c r="E80" s="54"/>
      <c r="F80" s="54"/>
      <c r="G80" s="54"/>
      <c r="H80" s="54"/>
      <c r="I80" s="54"/>
      <c r="J80" s="54"/>
      <c r="K80" s="54"/>
      <c r="L80" s="54"/>
    </row>
    <row r="81" spans="1:12" x14ac:dyDescent="0.25">
      <c r="A81" s="55" t="s">
        <v>85</v>
      </c>
      <c r="B81" s="56" t="s">
        <v>86</v>
      </c>
      <c r="C81" s="57" t="s">
        <v>87</v>
      </c>
      <c r="D81" s="58" t="s">
        <v>88</v>
      </c>
      <c r="E81" s="50"/>
      <c r="F81" s="50"/>
      <c r="G81" s="50"/>
      <c r="H81" s="50"/>
      <c r="I81" s="50"/>
      <c r="J81" s="50"/>
      <c r="K81" s="50"/>
      <c r="L81" s="50"/>
    </row>
    <row r="82" spans="1:12" ht="25.5" x14ac:dyDescent="0.25">
      <c r="A82" s="59">
        <v>1</v>
      </c>
      <c r="B82" s="60" t="s">
        <v>89</v>
      </c>
      <c r="C82" s="61">
        <f>(H6+H14+H24+H34)-H39</f>
        <v>6135891.0199999996</v>
      </c>
      <c r="D82" s="62">
        <f>C82/$C$87</f>
        <v>0.95785129669595903</v>
      </c>
      <c r="E82" s="52"/>
      <c r="F82" s="52"/>
      <c r="G82" s="52"/>
      <c r="H82" s="52"/>
      <c r="I82" s="52"/>
      <c r="J82" s="52"/>
      <c r="K82" s="52"/>
      <c r="L82" s="52"/>
    </row>
    <row r="83" spans="1:12" ht="25.5" x14ac:dyDescent="0.25">
      <c r="A83" s="59">
        <v>2</v>
      </c>
      <c r="B83" s="60" t="s">
        <v>90</v>
      </c>
      <c r="C83" s="61">
        <f>H44+H54+H58</f>
        <v>270000</v>
      </c>
      <c r="D83" s="62">
        <f t="shared" ref="D83:D86" si="8">C83/$C$87</f>
        <v>4.2148703304040913E-2</v>
      </c>
      <c r="E83" s="52"/>
      <c r="F83" s="52"/>
      <c r="G83" s="52"/>
      <c r="H83" s="52"/>
      <c r="I83" s="52"/>
      <c r="J83" s="52"/>
      <c r="K83" s="52"/>
      <c r="L83" s="52"/>
    </row>
    <row r="84" spans="1:12" ht="76.5" x14ac:dyDescent="0.25">
      <c r="A84" s="59">
        <v>3</v>
      </c>
      <c r="B84" s="60" t="s">
        <v>91</v>
      </c>
      <c r="C84" s="61">
        <f>H70</f>
        <v>0</v>
      </c>
      <c r="D84" s="62">
        <f t="shared" si="8"/>
        <v>0</v>
      </c>
      <c r="E84" s="52"/>
      <c r="F84" s="52"/>
      <c r="G84" s="52"/>
      <c r="H84" s="52"/>
      <c r="I84" s="52"/>
      <c r="J84" s="52"/>
      <c r="K84" s="52"/>
      <c r="L84" s="52"/>
    </row>
    <row r="85" spans="1:12" ht="38.25" x14ac:dyDescent="0.25">
      <c r="A85" s="59">
        <v>4</v>
      </c>
      <c r="B85" s="60" t="s">
        <v>92</v>
      </c>
      <c r="C85" s="61">
        <f>H39</f>
        <v>0</v>
      </c>
      <c r="D85" s="62">
        <f t="shared" si="8"/>
        <v>0</v>
      </c>
      <c r="E85" s="52"/>
      <c r="F85" s="52"/>
      <c r="G85" s="52"/>
      <c r="H85" s="52"/>
      <c r="I85" s="52"/>
      <c r="J85" s="52"/>
      <c r="K85" s="52"/>
      <c r="L85" s="52"/>
    </row>
    <row r="86" spans="1:12" ht="25.5" x14ac:dyDescent="0.25">
      <c r="A86" s="59">
        <v>5</v>
      </c>
      <c r="B86" s="60" t="s">
        <v>93</v>
      </c>
      <c r="C86" s="61">
        <f>H66</f>
        <v>0</v>
      </c>
      <c r="D86" s="62">
        <f t="shared" si="8"/>
        <v>0</v>
      </c>
      <c r="E86" s="52"/>
      <c r="F86" s="52"/>
      <c r="G86" s="52"/>
      <c r="H86" s="52"/>
      <c r="I86" s="52"/>
      <c r="J86" s="52"/>
      <c r="K86" s="52"/>
      <c r="L86" s="52"/>
    </row>
    <row r="87" spans="1:12" x14ac:dyDescent="0.25">
      <c r="A87" s="63"/>
      <c r="B87" s="64" t="s">
        <v>94</v>
      </c>
      <c r="C87" s="65">
        <f>SUM(C82:C86)</f>
        <v>6405891.0199999996</v>
      </c>
      <c r="D87" s="66">
        <f>SUM(D82:D86)</f>
        <v>1</v>
      </c>
      <c r="E87" s="52"/>
      <c r="F87" s="52"/>
      <c r="G87" s="52"/>
      <c r="H87" s="52"/>
      <c r="I87" s="52"/>
      <c r="J87" s="52"/>
      <c r="K87" s="52"/>
      <c r="L87" s="52"/>
    </row>
  </sheetData>
  <mergeCells count="85">
    <mergeCell ref="B77:D77"/>
    <mergeCell ref="A78:D78"/>
    <mergeCell ref="A80:D80"/>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11:D11"/>
    <mergeCell ref="B12:D12"/>
    <mergeCell ref="B13:D13"/>
    <mergeCell ref="B14:D14"/>
    <mergeCell ref="B15:D15"/>
    <mergeCell ref="B16:D16"/>
    <mergeCell ref="L3:L4"/>
    <mergeCell ref="B6:D6"/>
    <mergeCell ref="B7:D7"/>
    <mergeCell ref="B8:D8"/>
    <mergeCell ref="B9:D9"/>
    <mergeCell ref="B10:D10"/>
    <mergeCell ref="A1:L1"/>
    <mergeCell ref="A2:L2"/>
    <mergeCell ref="A3:D4"/>
    <mergeCell ref="E3:E4"/>
    <mergeCell ref="F3:F4"/>
    <mergeCell ref="G3:G4"/>
    <mergeCell ref="H3:H4"/>
    <mergeCell ref="I3:I4"/>
    <mergeCell ref="J3:J4"/>
    <mergeCell ref="K3:K4"/>
  </mergeCells>
  <dataValidations count="1">
    <dataValidation type="whole" operator="greaterThanOrEqual" allowBlank="1" showInputMessage="1" showErrorMessage="1" sqref="H74 H24 H44 H34 H54 H58 H66 H70">
      <formula1>0</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dc:creator>
  <cp:lastModifiedBy>Alejandra</cp:lastModifiedBy>
  <dcterms:created xsi:type="dcterms:W3CDTF">2019-06-17T15:27:17Z</dcterms:created>
  <dcterms:modified xsi:type="dcterms:W3CDTF">2019-06-17T15:32:01Z</dcterms:modified>
</cp:coreProperties>
</file>